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67F0E8DB-D3FB-4782-8A50-341239BB2251}" xr6:coauthVersionLast="36" xr6:coauthVersionMax="36" xr10:uidLastSave="{00000000-0000-0000-0000-000000000000}"/>
  <bookViews>
    <workbookView xWindow="-120" yWindow="-120" windowWidth="29040" windowHeight="17640" xr2:uid="{985646A1-FDAD-4C23-9A6C-C70570649E9F}"/>
  </bookViews>
  <sheets>
    <sheet name="Notenrechner EFZ" sheetId="1" r:id="rId1"/>
    <sheet name="Notenrechner BM" sheetId="6" r:id="rId2"/>
    <sheet name="Bestehensnorm" sheetId="3" r:id="rId3"/>
    <sheet name="Stundentafe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6" l="1"/>
  <c r="L20" i="6"/>
  <c r="P16" i="6"/>
  <c r="P14" i="6"/>
  <c r="P12" i="6"/>
  <c r="L24" i="6"/>
  <c r="P24" i="6" s="1"/>
  <c r="L22" i="6"/>
  <c r="P22" i="6" s="1"/>
  <c r="L18" i="6"/>
  <c r="P18" i="6" s="1"/>
  <c r="L16" i="6"/>
  <c r="L14" i="6"/>
  <c r="L12" i="6"/>
  <c r="L10" i="6"/>
  <c r="P10" i="6" s="1"/>
  <c r="L8" i="6"/>
  <c r="P8" i="6" s="1"/>
  <c r="N10" i="1"/>
  <c r="W27" i="1"/>
  <c r="T8" i="6" l="1"/>
  <c r="D16" i="4"/>
  <c r="C16" i="4"/>
  <c r="B16" i="4"/>
  <c r="L27" i="1" l="1"/>
  <c r="N27" i="1" s="1"/>
  <c r="L36" i="1"/>
  <c r="P6" i="1" l="1"/>
</calcChain>
</file>

<file path=xl/sharedStrings.xml><?xml version="1.0" encoding="utf-8"?>
<sst xmlns="http://schemas.openxmlformats.org/spreadsheetml/2006/main" count="109" uniqueCount="85">
  <si>
    <t>Handlungskompetenzbereiche</t>
  </si>
  <si>
    <t>Qualifikations-
bereiche</t>
  </si>
  <si>
    <t>1. Sem.</t>
  </si>
  <si>
    <t>2. Sem.</t>
  </si>
  <si>
    <t>3. Sem.</t>
  </si>
  <si>
    <t>4. Sem.</t>
  </si>
  <si>
    <t>HKB A</t>
  </si>
  <si>
    <t>2 Kompetenznachweise</t>
  </si>
  <si>
    <t>Semester / Lehrjahre</t>
  </si>
  <si>
    <t>Positions-
note</t>
  </si>
  <si>
    <t>Bereichs-
note</t>
  </si>
  <si>
    <t>Fallnote</t>
  </si>
  <si>
    <t>Gesamt-
note QV</t>
  </si>
  <si>
    <t>HKB A-E (ohne WPB, Optionen)</t>
  </si>
  <si>
    <t>6 Kompetenznachweise</t>
  </si>
  <si>
    <t>5. Sem.</t>
  </si>
  <si>
    <t>6. Sem.</t>
  </si>
  <si>
    <t>1. KN</t>
  </si>
  <si>
    <t>2. KN</t>
  </si>
  <si>
    <t>Keine Gewähr für die Richtigkeit dieser Angaben. Wird nicht als Grundlage für Rekurse anerkannt.</t>
  </si>
  <si>
    <t>August 2022</t>
  </si>
  <si>
    <t>Quelle</t>
  </si>
  <si>
    <t>– die Bereichsnote "Berufskenntnisse und Allgemeinbildung" mindestens 4.0 beträgt.</t>
  </si>
  <si>
    <t>Bestehensnorm Eidgenössisches Fähigkeitszeugnis</t>
  </si>
  <si>
    <t>Ausführungsbestimmungen zum Qualifikationsverfahren mit Abschlussprüfung für Kauffrau EFZ / Kaufmann EFZ, SKKAB Schweiz, Juli 2022.
IGKG Schweiz, Dezember 2021.</t>
  </si>
  <si>
    <t>Sport</t>
  </si>
  <si>
    <t>Einsetzen von Technologien der digitalen Arbeitswelt</t>
  </si>
  <si>
    <t>branchenspezifische Fallarbeit / zentral erstellte Prüfung / mündlich (ev. schriftlich) / Gewichtung und Methoden je nach Branche</t>
  </si>
  <si>
    <t>Bestehensnorm Eidgenössische Berufsmaturität</t>
  </si>
  <si>
    <t>– die Gesamtnote (Durchschnitt aller Bereichsnoten) mindestens 4.0 beträgt.</t>
  </si>
  <si>
    <t>– die Bereichsnote "Praktische Arbeit" mindestens 4.0 beträgt.</t>
  </si>
  <si>
    <t>Ausführungsbestimmungen zum Qualifikationsverfahren mit Abschlussprüfung für Kauffrau EFZ / Kaufmann EFZ, SKKAB Schweiz, Juli 2022.
Rehmenlehrplan für die Berufsmaturität, SBFI, Dezember 2012.</t>
  </si>
  <si>
    <t>Das Qualifikationsverfahren gilt als bestanden, wenn:</t>
  </si>
  <si>
    <t>Die Berufsmaturität gilt als bestanden, wenn:</t>
  </si>
  <si>
    <t>– die Differenz der ungenügenden Noten zur Note 4.0 gesamthaft den Wert 2.0 nicht übersteigt.</t>
  </si>
  <si>
    <t>– die Gesamtnote (Durchschnitt aller Fachnoten) mindestens 4.0 beträgt.</t>
  </si>
  <si>
    <t>– nicht mehr als zwei Noten unter 4.0 erteilt wurden.</t>
  </si>
  <si>
    <t>Das Berufsmaturitätszeugnis erhält nur, wer auch ein EFZ erworben hat.</t>
  </si>
  <si>
    <t>Bereiche</t>
  </si>
  <si>
    <t>Fächer</t>
  </si>
  <si>
    <t>Prüfungs-note</t>
  </si>
  <si>
    <t>Fachnote</t>
  </si>
  <si>
    <t>Gew.</t>
  </si>
  <si>
    <t>Gesamt-
note BM</t>
  </si>
  <si>
    <t>Deutsch</t>
  </si>
  <si>
    <t>1/9</t>
  </si>
  <si>
    <t>Französisch</t>
  </si>
  <si>
    <t>Englisch</t>
  </si>
  <si>
    <t>Mathematik</t>
  </si>
  <si>
    <t>Finanz- und Rechnungswesen</t>
  </si>
  <si>
    <t>Wirtschaft und Recht</t>
  </si>
  <si>
    <t>Geschichte und Politik</t>
  </si>
  <si>
    <t>Technik und Umwelt</t>
  </si>
  <si>
    <t>IDPA</t>
  </si>
  <si>
    <t>Projektarbeiten</t>
  </si>
  <si>
    <t>Ergänzungsbereich</t>
  </si>
  <si>
    <t>Schwerpunktbereich</t>
  </si>
  <si>
    <t>Grundlagenbereich</t>
  </si>
  <si>
    <t>1. Lehrjahr</t>
  </si>
  <si>
    <t>2. Lehrjahr</t>
  </si>
  <si>
    <t>3. Lehrjahr</t>
  </si>
  <si>
    <t>Erste Landessprache</t>
  </si>
  <si>
    <t xml:space="preserve">Zweite Landessprache </t>
  </si>
  <si>
    <t>Dritte Sprache</t>
  </si>
  <si>
    <t>IDAF</t>
  </si>
  <si>
    <t>IDAF/IDPA</t>
  </si>
  <si>
    <t>Stundentafel</t>
  </si>
  <si>
    <t>Notenrechner BM</t>
  </si>
  <si>
    <t>ᴓ Erfahrungs-noten</t>
  </si>
  <si>
    <t>Unterricht Berufskenntnisse / Allgemeinbildung</t>
  </si>
  <si>
    <t>dispensiert</t>
  </si>
  <si>
    <t>Berufliche Praxis (50%, 0.5)</t>
  </si>
  <si>
    <t>Überbetriebliche Kurse (50%, 0.5)</t>
  </si>
  <si>
    <t>Notenrechner BiVo 2023 – Kauffrau/Kaufmann EFZ mit BM</t>
  </si>
  <si>
    <t>Erfahrungsnoten
(40%, 0.1)</t>
  </si>
  <si>
    <t>Berufskenntnisse und Allgemeinbildung
(30%, 0.1, 4.75 Std., zentral erstellte Prüfungen)</t>
  </si>
  <si>
    <t>Praktische Arbeit
 (30%, 0.5, 50 Minuten)</t>
  </si>
  <si>
    <t>Das Qualifikationsverfahren kann höchstens zweimal wiederholt werden. 
Es müssen nur die nicht-bestandenen Qualifikationbereiche wiederholt werden.</t>
  </si>
  <si>
    <t>HKB B (20 %, 0.5, 75 Min., schriftl.)</t>
  </si>
  <si>
    <t>75 Min. / Fallarbeit mit Teilaufgaben</t>
  </si>
  <si>
    <t>HKB C (20 %, 0.5, 75 Min., schriftl.)</t>
  </si>
  <si>
    <t>Handlungssimulationen (inkl.  Fremdsprache)</t>
  </si>
  <si>
    <t>HKB D (20 %, 0.5, 30 Min., mündl.)</t>
  </si>
  <si>
    <t>Rollenspiele und aktive Anwendung (inkl. Fremdsprache)</t>
  </si>
  <si>
    <t>HKB E (20 %, 0.5, 75 Min., schriftl.)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</si>
</sst>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Segoe UI"/>
      <family val="2"/>
    </font>
    <font>
      <b/>
      <sz val="20"/>
      <color rgb="FFFFFFFF"/>
      <name val="Segoe UI"/>
      <family val="2"/>
    </font>
    <font>
      <sz val="11"/>
      <color theme="1"/>
      <name val="Segoe UI"/>
      <family val="2"/>
    </font>
    <font>
      <sz val="11"/>
      <color rgb="FFFFFFFF"/>
      <name val="Segoe UI"/>
      <family val="2"/>
    </font>
    <font>
      <b/>
      <sz val="11"/>
      <color rgb="FFFFFFFF"/>
      <name val="Segoe UI"/>
      <family val="2"/>
    </font>
    <font>
      <b/>
      <i/>
      <sz val="11"/>
      <color rgb="FFFFFFFF"/>
      <name val="Segoe UI"/>
      <family val="2"/>
    </font>
    <font>
      <b/>
      <sz val="11"/>
      <color theme="0"/>
      <name val="Segoe UI"/>
      <family val="2"/>
    </font>
    <font>
      <b/>
      <sz val="30"/>
      <color theme="1"/>
      <name val="Segoe UI"/>
      <family val="2"/>
    </font>
    <font>
      <b/>
      <sz val="8"/>
      <name val="Segoe UI"/>
      <family val="2"/>
    </font>
    <font>
      <b/>
      <sz val="11"/>
      <color theme="1"/>
      <name val="Segoe UI"/>
      <family val="2"/>
    </font>
    <font>
      <sz val="28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0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rgb="FF2C3D6B"/>
      </left>
      <right style="thin">
        <color rgb="FF2C3D6B"/>
      </right>
      <top style="thin">
        <color rgb="FF2C3D6B"/>
      </top>
      <bottom style="thin">
        <color rgb="FF2C3D6B"/>
      </bottom>
      <diagonal/>
    </border>
    <border>
      <left style="thin">
        <color rgb="FF2C3D6B"/>
      </left>
      <right style="thin">
        <color rgb="FF2C3D6B"/>
      </right>
      <top style="thin">
        <color rgb="FF2C3D6B"/>
      </top>
      <bottom/>
      <diagonal/>
    </border>
    <border>
      <left style="thin">
        <color rgb="FF2C3D6B"/>
      </left>
      <right style="thin">
        <color rgb="FF2C3D6B"/>
      </right>
      <top/>
      <bottom/>
      <diagonal/>
    </border>
    <border>
      <left style="thin">
        <color rgb="FF2C3D6B"/>
      </left>
      <right style="thin">
        <color rgb="FF2C3D6B"/>
      </right>
      <top/>
      <bottom style="thin">
        <color rgb="FF2C3D6B"/>
      </bottom>
      <diagonal/>
    </border>
    <border>
      <left style="medium">
        <color rgb="FF2C3D6B"/>
      </left>
      <right/>
      <top style="medium">
        <color rgb="FF2C3D6B"/>
      </top>
      <bottom/>
      <diagonal/>
    </border>
    <border>
      <left/>
      <right/>
      <top style="medium">
        <color rgb="FF2C3D6B"/>
      </top>
      <bottom/>
      <diagonal/>
    </border>
    <border>
      <left style="thin">
        <color rgb="FF2C3D6B"/>
      </left>
      <right style="thin">
        <color rgb="FF2C3D6B"/>
      </right>
      <top style="medium">
        <color rgb="FF2C3D6B"/>
      </top>
      <bottom/>
      <diagonal/>
    </border>
    <border>
      <left style="thin">
        <color rgb="FF2C3D6B"/>
      </left>
      <right style="medium">
        <color rgb="FF2C3D6B"/>
      </right>
      <top style="medium">
        <color rgb="FF2C3D6B"/>
      </top>
      <bottom/>
      <diagonal/>
    </border>
    <border>
      <left style="medium">
        <color rgb="FF2C3D6B"/>
      </left>
      <right/>
      <top/>
      <bottom/>
      <diagonal/>
    </border>
    <border>
      <left style="thin">
        <color rgb="FF2C3D6B"/>
      </left>
      <right style="medium">
        <color rgb="FF2C3D6B"/>
      </right>
      <top/>
      <bottom style="thin">
        <color rgb="FF2C3D6B"/>
      </bottom>
      <diagonal/>
    </border>
    <border>
      <left/>
      <right style="medium">
        <color rgb="FF2C3D6B"/>
      </right>
      <top/>
      <bottom/>
      <diagonal/>
    </border>
    <border>
      <left style="thin">
        <color rgb="FF2C3D6B"/>
      </left>
      <right style="medium">
        <color rgb="FF2C3D6B"/>
      </right>
      <top style="thin">
        <color rgb="FF2C3D6B"/>
      </top>
      <bottom/>
      <diagonal/>
    </border>
    <border>
      <left style="medium">
        <color rgb="FF2C3D6B"/>
      </left>
      <right/>
      <top/>
      <bottom style="medium">
        <color rgb="FF2C3D6B"/>
      </bottom>
      <diagonal/>
    </border>
    <border>
      <left/>
      <right/>
      <top/>
      <bottom style="medium">
        <color rgb="FF2C3D6B"/>
      </bottom>
      <diagonal/>
    </border>
    <border>
      <left style="thin">
        <color rgb="FF2C3D6B"/>
      </left>
      <right style="thin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2C3D6B"/>
      </left>
      <right style="thin">
        <color rgb="FF2C3D6B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2C3D6B"/>
      </left>
      <right style="thin">
        <color rgb="FF2C3D6B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2C3D6B"/>
      </right>
      <top style="thin">
        <color rgb="FF2C3D6B"/>
      </top>
      <bottom/>
      <diagonal/>
    </border>
    <border>
      <left/>
      <right/>
      <top style="thin">
        <color rgb="FF2C3D6B"/>
      </top>
      <bottom/>
      <diagonal/>
    </border>
    <border>
      <left/>
      <right style="medium">
        <color rgb="FF2C3D6B"/>
      </right>
      <top style="thin">
        <color rgb="FF2C3D6B"/>
      </top>
      <bottom style="thin">
        <color rgb="FF2C3D6B"/>
      </bottom>
      <diagonal/>
    </border>
    <border>
      <left/>
      <right/>
      <top style="thin">
        <color rgb="FF2C3D6B"/>
      </top>
      <bottom style="medium">
        <color rgb="FF2C3D6B"/>
      </bottom>
      <diagonal/>
    </border>
    <border>
      <left/>
      <right style="medium">
        <color rgb="FF2C3D6B"/>
      </right>
      <top style="medium">
        <color rgb="FF2C3D6B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7" fontId="5" fillId="2" borderId="0" xfId="0" quotePrefix="1" applyNumberFormat="1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vertical="top" wrapText="1"/>
    </xf>
    <xf numFmtId="0" fontId="1" fillId="0" borderId="0" xfId="0" applyFont="1"/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/>
    <xf numFmtId="0" fontId="8" fillId="0" borderId="19" xfId="0" applyFont="1" applyBorder="1" applyAlignment="1">
      <alignment horizontal="center" vertical="center" textRotation="90" wrapText="1"/>
    </xf>
    <xf numFmtId="0" fontId="4" fillId="0" borderId="19" xfId="0" applyFont="1" applyBorder="1"/>
    <xf numFmtId="0" fontId="12" fillId="0" borderId="19" xfId="0" applyFont="1" applyBorder="1" applyAlignment="1">
      <alignment horizontal="center" vertical="center" textRotation="45"/>
    </xf>
    <xf numFmtId="0" fontId="4" fillId="0" borderId="21" xfId="0" applyFont="1" applyBorder="1" applyAlignment="1">
      <alignment vertical="center"/>
    </xf>
    <xf numFmtId="0" fontId="8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45"/>
    </xf>
    <xf numFmtId="0" fontId="4" fillId="0" borderId="23" xfId="0" applyFont="1" applyBorder="1" applyAlignment="1">
      <alignment vertical="center"/>
    </xf>
    <xf numFmtId="0" fontId="8" fillId="0" borderId="25" xfId="0" applyFont="1" applyBorder="1" applyAlignment="1">
      <alignment horizontal="center" vertical="center" textRotation="90" wrapText="1"/>
    </xf>
    <xf numFmtId="0" fontId="4" fillId="0" borderId="25" xfId="0" applyFont="1" applyBorder="1"/>
    <xf numFmtId="0" fontId="12" fillId="0" borderId="25" xfId="0" applyFont="1" applyBorder="1" applyAlignment="1">
      <alignment horizontal="center" vertical="center" textRotation="45"/>
    </xf>
    <xf numFmtId="0" fontId="4" fillId="0" borderId="27" xfId="0" applyFont="1" applyBorder="1"/>
    <xf numFmtId="0" fontId="8" fillId="0" borderId="6" xfId="0" applyFont="1" applyBorder="1" applyAlignment="1">
      <alignment horizontal="center" vertical="center" textRotation="90" wrapText="1"/>
    </xf>
    <xf numFmtId="0" fontId="4" fillId="0" borderId="6" xfId="0" applyFont="1" applyBorder="1"/>
    <xf numFmtId="0" fontId="4" fillId="0" borderId="11" xfId="0" applyFont="1" applyBorder="1"/>
    <xf numFmtId="0" fontId="11" fillId="0" borderId="29" xfId="0" applyFont="1" applyBorder="1"/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8" fillId="0" borderId="14" xfId="0" applyFont="1" applyBorder="1" applyAlignment="1">
      <alignment horizontal="center" vertical="center" textRotation="90"/>
    </xf>
    <xf numFmtId="0" fontId="4" fillId="0" borderId="14" xfId="0" applyFont="1" applyBorder="1"/>
    <xf numFmtId="0" fontId="8" fillId="0" borderId="29" xfId="0" applyFont="1" applyBorder="1"/>
    <xf numFmtId="0" fontId="4" fillId="0" borderId="29" xfId="0" applyFont="1" applyBorder="1"/>
    <xf numFmtId="0" fontId="8" fillId="0" borderId="31" xfId="0" applyFont="1" applyBorder="1"/>
    <xf numFmtId="0" fontId="4" fillId="0" borderId="31" xfId="0" applyFont="1" applyBorder="1"/>
    <xf numFmtId="0" fontId="8" fillId="3" borderId="20" xfId="0" applyFont="1" applyFill="1" applyBorder="1"/>
    <xf numFmtId="0" fontId="8" fillId="3" borderId="7" xfId="0" applyFont="1" applyFill="1" applyBorder="1"/>
    <xf numFmtId="0" fontId="2" fillId="3" borderId="4" xfId="0" applyFont="1" applyFill="1" applyBorder="1" applyAlignment="1">
      <alignment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1" xfId="0" applyFont="1" applyFill="1" applyBorder="1"/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2" borderId="0" xfId="0" applyFont="1" applyFill="1"/>
    <xf numFmtId="0" fontId="9" fillId="0" borderId="0" xfId="0" applyFont="1"/>
    <xf numFmtId="0" fontId="14" fillId="0" borderId="0" xfId="0" applyFont="1" applyAlignment="1">
      <alignment horizontal="center" wrapText="1"/>
    </xf>
    <xf numFmtId="0" fontId="1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textRotation="90" wrapText="1"/>
    </xf>
    <xf numFmtId="0" fontId="17" fillId="0" borderId="6" xfId="0" applyFont="1" applyBorder="1"/>
    <xf numFmtId="164" fontId="17" fillId="0" borderId="6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18" fillId="0" borderId="0" xfId="0" applyFont="1"/>
    <xf numFmtId="164" fontId="17" fillId="0" borderId="11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14" xfId="0" applyFont="1" applyBorder="1" applyAlignment="1">
      <alignment horizontal="center" vertical="center" textRotation="90" wrapText="1"/>
    </xf>
    <xf numFmtId="0" fontId="17" fillId="0" borderId="14" xfId="0" applyFont="1" applyBorder="1"/>
    <xf numFmtId="164" fontId="17" fillId="0" borderId="14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14" xfId="0" applyFont="1" applyBorder="1" applyAlignment="1">
      <alignment horizontal="center" vertical="center" textRotation="90"/>
    </xf>
    <xf numFmtId="0" fontId="17" fillId="0" borderId="0" xfId="0" applyFont="1" applyAlignment="1">
      <alignment vertical="center" wrapText="1"/>
    </xf>
    <xf numFmtId="164" fontId="14" fillId="0" borderId="1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45"/>
    </xf>
    <xf numFmtId="0" fontId="12" fillId="0" borderId="14" xfId="0" applyFont="1" applyBorder="1" applyAlignment="1">
      <alignment horizontal="center" vertical="center" textRotation="45"/>
    </xf>
    <xf numFmtId="164" fontId="2" fillId="0" borderId="3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textRotation="9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wrapText="1"/>
    </xf>
    <xf numFmtId="0" fontId="2" fillId="3" borderId="1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textRotation="45"/>
    </xf>
    <xf numFmtId="0" fontId="12" fillId="0" borderId="0" xfId="0" applyFont="1" applyAlignment="1">
      <alignment horizontal="center" vertical="center" textRotation="45"/>
    </xf>
    <xf numFmtId="0" fontId="12" fillId="0" borderId="14" xfId="0" applyFont="1" applyBorder="1" applyAlignment="1">
      <alignment horizontal="center" vertical="center" textRotation="45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/>
    </xf>
    <xf numFmtId="0" fontId="12" fillId="0" borderId="19" xfId="0" applyFont="1" applyBorder="1" applyAlignment="1">
      <alignment horizontal="center" vertical="center" textRotation="45"/>
    </xf>
    <xf numFmtId="0" fontId="12" fillId="0" borderId="25" xfId="0" applyFont="1" applyBorder="1" applyAlignment="1">
      <alignment horizontal="center" vertical="center" textRotation="45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Alignment="1" applyProtection="1">
      <alignment horizontal="center" vertical="center"/>
      <protection locked="0"/>
    </xf>
    <xf numFmtId="164" fontId="8" fillId="3" borderId="0" xfId="0" applyNumberFormat="1" applyFont="1" applyFill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8" fillId="2" borderId="18" xfId="0" applyFont="1" applyFill="1" applyBorder="1" applyAlignment="1">
      <alignment horizontal="center" vertical="center" textRotation="90" wrapText="1"/>
    </xf>
    <xf numFmtId="0" fontId="8" fillId="2" borderId="22" xfId="0" applyFont="1" applyFill="1" applyBorder="1" applyAlignment="1">
      <alignment horizontal="center" vertical="center" textRotation="90" wrapText="1"/>
    </xf>
    <xf numFmtId="0" fontId="8" fillId="2" borderId="24" xfId="0" applyFont="1" applyFill="1" applyBorder="1" applyAlignment="1">
      <alignment horizontal="center" vertical="center" textRotation="90" wrapText="1"/>
    </xf>
    <xf numFmtId="164" fontId="2" fillId="3" borderId="12" xfId="0" applyNumberFormat="1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2" fillId="3" borderId="17" xfId="0" applyNumberFormat="1" applyFont="1" applyFill="1" applyBorder="1" applyAlignment="1" applyProtection="1">
      <alignment horizontal="center" vertical="center"/>
      <protection locked="0"/>
    </xf>
    <xf numFmtId="164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EABC5"/>
      <color rgb="FF2C3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18C4-C914-4FC7-8391-28EF02D3EC0B}">
  <sheetPr>
    <pageSetUpPr fitToPage="1"/>
  </sheetPr>
  <dimension ref="A1:W38"/>
  <sheetViews>
    <sheetView tabSelected="1" topLeftCell="A7" zoomScaleNormal="100" workbookViewId="0">
      <selection activeCell="C33" sqref="C33"/>
    </sheetView>
  </sheetViews>
  <sheetFormatPr baseColWidth="10" defaultRowHeight="15" x14ac:dyDescent="0.25"/>
  <cols>
    <col min="1" max="1" width="14.5703125" customWidth="1"/>
    <col min="2" max="2" width="2.7109375" customWidth="1"/>
    <col min="3" max="3" width="41.140625" customWidth="1"/>
    <col min="4" max="4" width="2.7109375" customWidth="1"/>
    <col min="5" max="10" width="8.7109375" customWidth="1"/>
    <col min="11" max="11" width="2.7109375" customWidth="1"/>
    <col min="13" max="13" width="2.7109375" customWidth="1"/>
    <col min="15" max="15" width="2.7109375" customWidth="1"/>
    <col min="16" max="16" width="17.85546875" customWidth="1"/>
    <col min="17" max="17" width="2.7109375" customWidth="1"/>
  </cols>
  <sheetData>
    <row r="1" spans="1:18" ht="43.5" x14ac:dyDescent="0.75">
      <c r="A1" s="86" t="s">
        <v>73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"/>
      <c r="R1" s="13"/>
    </row>
    <row r="2" spans="1:18" ht="16.5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6.5" customHeight="1" x14ac:dyDescent="0.3">
      <c r="A3" s="90" t="s">
        <v>1</v>
      </c>
      <c r="B3" s="43"/>
      <c r="C3" s="91" t="s">
        <v>0</v>
      </c>
      <c r="D3" s="1"/>
      <c r="E3" s="96" t="s">
        <v>8</v>
      </c>
      <c r="F3" s="96"/>
      <c r="G3" s="96"/>
      <c r="H3" s="96"/>
      <c r="I3" s="96"/>
      <c r="J3" s="96"/>
      <c r="K3" s="1"/>
      <c r="L3" s="97" t="s">
        <v>9</v>
      </c>
      <c r="M3" s="1"/>
      <c r="N3" s="97" t="s">
        <v>10</v>
      </c>
      <c r="O3" s="1"/>
      <c r="P3" s="97" t="s">
        <v>12</v>
      </c>
      <c r="Q3" s="13"/>
      <c r="R3" s="13"/>
    </row>
    <row r="4" spans="1:18" ht="21" customHeight="1" x14ac:dyDescent="0.3">
      <c r="A4" s="90"/>
      <c r="B4" s="44"/>
      <c r="C4" s="91"/>
      <c r="D4" s="1"/>
      <c r="E4" s="96"/>
      <c r="F4" s="96"/>
      <c r="G4" s="96"/>
      <c r="H4" s="96"/>
      <c r="I4" s="96"/>
      <c r="J4" s="96"/>
      <c r="K4" s="1"/>
      <c r="L4" s="97"/>
      <c r="M4" s="1"/>
      <c r="N4" s="97"/>
      <c r="O4" s="1"/>
      <c r="P4" s="97"/>
      <c r="Q4" s="13"/>
      <c r="R4" s="13"/>
    </row>
    <row r="5" spans="1:18" ht="17.25" thickBo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4.85" customHeight="1" x14ac:dyDescent="0.3">
      <c r="A6" s="115" t="s">
        <v>76</v>
      </c>
      <c r="B6" s="14"/>
      <c r="C6" s="37" t="s">
        <v>13</v>
      </c>
      <c r="D6" s="15"/>
      <c r="E6" s="99" t="s">
        <v>11</v>
      </c>
      <c r="F6" s="99"/>
      <c r="G6" s="99"/>
      <c r="H6" s="99"/>
      <c r="I6" s="16"/>
      <c r="J6" s="16"/>
      <c r="K6" s="15"/>
      <c r="L6" s="17"/>
      <c r="M6" s="13"/>
      <c r="N6" s="106"/>
      <c r="O6" s="13"/>
      <c r="P6" s="98" t="str">
        <f>IF(N6="","",ROUND(30%*N6+30%*N10+40%*N27,1))</f>
        <v/>
      </c>
      <c r="Q6" s="13"/>
      <c r="R6" s="13"/>
    </row>
    <row r="7" spans="1:18" ht="59.1" customHeight="1" x14ac:dyDescent="0.3">
      <c r="A7" s="116"/>
      <c r="B7" s="18"/>
      <c r="C7" s="92" t="s">
        <v>27</v>
      </c>
      <c r="D7" s="13"/>
      <c r="E7" s="88"/>
      <c r="F7" s="88"/>
      <c r="G7" s="88"/>
      <c r="H7" s="88"/>
      <c r="I7" s="19"/>
      <c r="J7" s="19"/>
      <c r="K7" s="13"/>
      <c r="L7" s="20"/>
      <c r="M7" s="13"/>
      <c r="N7" s="106"/>
      <c r="O7" s="13"/>
      <c r="P7" s="98"/>
      <c r="Q7" s="13"/>
      <c r="R7" s="13"/>
    </row>
    <row r="8" spans="1:18" ht="28.5" customHeight="1" thickBot="1" x14ac:dyDescent="0.35">
      <c r="A8" s="117"/>
      <c r="B8" s="21"/>
      <c r="C8" s="93"/>
      <c r="D8" s="22"/>
      <c r="E8" s="100"/>
      <c r="F8" s="100"/>
      <c r="G8" s="100"/>
      <c r="H8" s="100"/>
      <c r="I8" s="23"/>
      <c r="J8" s="23"/>
      <c r="K8" s="22"/>
      <c r="L8" s="24"/>
      <c r="M8" s="13"/>
      <c r="N8" s="106"/>
      <c r="O8" s="13"/>
      <c r="P8" s="98"/>
      <c r="Q8" s="13"/>
      <c r="R8" s="13"/>
    </row>
    <row r="9" spans="1:18" ht="17.25" thickBo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98"/>
      <c r="Q9" s="13"/>
      <c r="R9" s="13"/>
    </row>
    <row r="10" spans="1:18" ht="16.5" x14ac:dyDescent="0.3">
      <c r="A10" s="112" t="s">
        <v>75</v>
      </c>
      <c r="B10" s="25"/>
      <c r="C10" s="38" t="s">
        <v>6</v>
      </c>
      <c r="D10" s="26"/>
      <c r="E10" s="87" t="s">
        <v>11</v>
      </c>
      <c r="F10" s="87"/>
      <c r="G10" s="87"/>
      <c r="H10" s="87"/>
      <c r="I10" s="75"/>
      <c r="J10" s="75"/>
      <c r="K10" s="26"/>
      <c r="L10" s="77"/>
      <c r="M10" s="13"/>
      <c r="N10" s="107" t="str">
        <f>IF(L13="","",ROUND(25%*L13+25%*L16+25%*L20+25%*L24,1))</f>
        <v/>
      </c>
      <c r="O10" s="13"/>
      <c r="P10" s="98"/>
      <c r="Q10" s="13"/>
      <c r="R10" s="13"/>
    </row>
    <row r="11" spans="1:18" ht="16.5" x14ac:dyDescent="0.3">
      <c r="A11" s="113"/>
      <c r="B11" s="78"/>
      <c r="C11" s="39" t="s">
        <v>70</v>
      </c>
      <c r="D11" s="13"/>
      <c r="E11" s="88"/>
      <c r="F11" s="88"/>
      <c r="G11" s="88"/>
      <c r="H11" s="88"/>
      <c r="I11" s="19"/>
      <c r="J11" s="19"/>
      <c r="K11" s="13"/>
      <c r="L11" s="79"/>
      <c r="M11" s="13"/>
      <c r="N11" s="107"/>
      <c r="O11" s="13"/>
      <c r="P11" s="98"/>
      <c r="Q11" s="13"/>
      <c r="R11" s="13"/>
    </row>
    <row r="12" spans="1:18" ht="16.5" x14ac:dyDescent="0.3">
      <c r="A12" s="113"/>
      <c r="B12" s="78"/>
      <c r="C12" s="13"/>
      <c r="D12" s="13"/>
      <c r="E12" s="88"/>
      <c r="F12" s="88"/>
      <c r="G12" s="88"/>
      <c r="H12" s="88"/>
      <c r="I12" s="19"/>
      <c r="J12" s="19"/>
      <c r="K12" s="13"/>
      <c r="L12" s="27"/>
      <c r="M12" s="13"/>
      <c r="N12" s="107"/>
      <c r="O12" s="13"/>
      <c r="P12" s="98"/>
      <c r="Q12" s="13"/>
      <c r="R12" s="13"/>
    </row>
    <row r="13" spans="1:18" ht="16.5" x14ac:dyDescent="0.3">
      <c r="A13" s="113"/>
      <c r="B13" s="78"/>
      <c r="C13" s="40" t="s">
        <v>78</v>
      </c>
      <c r="D13" s="13"/>
      <c r="E13" s="88"/>
      <c r="F13" s="88"/>
      <c r="G13" s="88"/>
      <c r="H13" s="88"/>
      <c r="I13" s="19"/>
      <c r="J13" s="19"/>
      <c r="K13" s="13"/>
      <c r="L13" s="118"/>
      <c r="M13" s="13"/>
      <c r="N13" s="107"/>
      <c r="O13" s="13"/>
      <c r="P13" s="98"/>
      <c r="Q13" s="13"/>
      <c r="R13" s="13"/>
    </row>
    <row r="14" spans="1:18" ht="16.5" x14ac:dyDescent="0.3">
      <c r="A14" s="113"/>
      <c r="B14" s="78"/>
      <c r="C14" s="39" t="s">
        <v>79</v>
      </c>
      <c r="D14" s="13"/>
      <c r="E14" s="88"/>
      <c r="F14" s="88"/>
      <c r="G14" s="88"/>
      <c r="H14" s="88"/>
      <c r="I14" s="19"/>
      <c r="J14" s="19"/>
      <c r="K14" s="13"/>
      <c r="L14" s="119"/>
      <c r="M14" s="13"/>
      <c r="N14" s="107"/>
      <c r="O14" s="13"/>
      <c r="P14" s="98"/>
      <c r="Q14" s="13"/>
      <c r="R14" s="13"/>
    </row>
    <row r="15" spans="1:18" ht="16.5" x14ac:dyDescent="0.3">
      <c r="A15" s="113"/>
      <c r="B15" s="78"/>
      <c r="C15" s="13"/>
      <c r="D15" s="13"/>
      <c r="E15" s="88"/>
      <c r="F15" s="88"/>
      <c r="G15" s="88"/>
      <c r="H15" s="88"/>
      <c r="I15" s="19"/>
      <c r="J15" s="19"/>
      <c r="K15" s="13"/>
      <c r="L15" s="27"/>
      <c r="M15" s="13"/>
      <c r="N15" s="107"/>
      <c r="O15" s="13"/>
      <c r="P15" s="98"/>
      <c r="Q15" s="13"/>
      <c r="R15" s="13"/>
    </row>
    <row r="16" spans="1:18" ht="16.5" x14ac:dyDescent="0.3">
      <c r="A16" s="113"/>
      <c r="B16" s="78"/>
      <c r="C16" s="40" t="s">
        <v>80</v>
      </c>
      <c r="D16" s="13"/>
      <c r="E16" s="88"/>
      <c r="F16" s="88"/>
      <c r="G16" s="88"/>
      <c r="H16" s="88"/>
      <c r="I16" s="19"/>
      <c r="J16" s="19"/>
      <c r="K16" s="13"/>
      <c r="L16" s="118"/>
      <c r="M16" s="13"/>
      <c r="N16" s="107"/>
      <c r="O16" s="13"/>
      <c r="P16" s="98"/>
      <c r="Q16" s="13"/>
      <c r="R16" s="13"/>
    </row>
    <row r="17" spans="1:23" ht="16.5" customHeight="1" x14ac:dyDescent="0.3">
      <c r="A17" s="113"/>
      <c r="B17" s="78"/>
      <c r="C17" s="94" t="s">
        <v>81</v>
      </c>
      <c r="D17" s="13"/>
      <c r="E17" s="88"/>
      <c r="F17" s="88"/>
      <c r="G17" s="88"/>
      <c r="H17" s="88"/>
      <c r="I17" s="19"/>
      <c r="J17" s="19"/>
      <c r="K17" s="13"/>
      <c r="L17" s="120"/>
      <c r="M17" s="13"/>
      <c r="N17" s="107"/>
      <c r="O17" s="13"/>
      <c r="P17" s="98"/>
      <c r="Q17" s="13"/>
      <c r="R17" s="13"/>
    </row>
    <row r="18" spans="1:23" ht="16.5" x14ac:dyDescent="0.3">
      <c r="A18" s="113"/>
      <c r="B18" s="78"/>
      <c r="C18" s="95"/>
      <c r="D18" s="13"/>
      <c r="E18" s="88"/>
      <c r="F18" s="88"/>
      <c r="G18" s="88"/>
      <c r="H18" s="88"/>
      <c r="I18" s="19"/>
      <c r="J18" s="19"/>
      <c r="K18" s="13"/>
      <c r="L18" s="119"/>
      <c r="M18" s="13"/>
      <c r="N18" s="107"/>
      <c r="O18" s="13"/>
      <c r="P18" s="98"/>
      <c r="Q18" s="13"/>
      <c r="R18" s="13"/>
    </row>
    <row r="19" spans="1:23" ht="16.5" x14ac:dyDescent="0.3">
      <c r="A19" s="113"/>
      <c r="B19" s="78"/>
      <c r="C19" s="28"/>
      <c r="D19" s="13"/>
      <c r="E19" s="88"/>
      <c r="F19" s="88"/>
      <c r="G19" s="88"/>
      <c r="H19" s="88"/>
      <c r="I19" s="19"/>
      <c r="J19" s="19"/>
      <c r="K19" s="13"/>
      <c r="L19" s="29"/>
      <c r="M19" s="13"/>
      <c r="N19" s="107"/>
      <c r="O19" s="13"/>
      <c r="P19" s="98"/>
      <c r="Q19" s="13"/>
      <c r="R19" s="13"/>
    </row>
    <row r="20" spans="1:23" ht="16.5" x14ac:dyDescent="0.3">
      <c r="A20" s="113"/>
      <c r="B20" s="78"/>
      <c r="C20" s="40" t="s">
        <v>82</v>
      </c>
      <c r="D20" s="13"/>
      <c r="E20" s="88"/>
      <c r="F20" s="88"/>
      <c r="G20" s="88"/>
      <c r="H20" s="88"/>
      <c r="I20" s="19"/>
      <c r="J20" s="19"/>
      <c r="K20" s="13"/>
      <c r="L20" s="118"/>
      <c r="M20" s="13"/>
      <c r="N20" s="107"/>
      <c r="O20" s="13"/>
      <c r="P20" s="98"/>
      <c r="Q20" s="13"/>
      <c r="R20" s="13"/>
    </row>
    <row r="21" spans="1:23" ht="16.5" customHeight="1" x14ac:dyDescent="0.3">
      <c r="A21" s="113"/>
      <c r="B21" s="78"/>
      <c r="C21" s="94" t="s">
        <v>83</v>
      </c>
      <c r="D21" s="13"/>
      <c r="E21" s="88"/>
      <c r="F21" s="88"/>
      <c r="G21" s="88"/>
      <c r="H21" s="88"/>
      <c r="I21" s="19"/>
      <c r="J21" s="19"/>
      <c r="K21" s="13"/>
      <c r="L21" s="120"/>
      <c r="M21" s="13"/>
      <c r="N21" s="107"/>
      <c r="O21" s="13"/>
      <c r="P21" s="98"/>
      <c r="Q21" s="13"/>
      <c r="R21" s="13"/>
    </row>
    <row r="22" spans="1:23" ht="16.5" x14ac:dyDescent="0.3">
      <c r="A22" s="113"/>
      <c r="B22" s="78"/>
      <c r="C22" s="95"/>
      <c r="D22" s="13"/>
      <c r="E22" s="88"/>
      <c r="F22" s="88"/>
      <c r="G22" s="88"/>
      <c r="H22" s="88"/>
      <c r="I22" s="19"/>
      <c r="J22" s="19"/>
      <c r="K22" s="13"/>
      <c r="L22" s="120"/>
      <c r="M22" s="13"/>
      <c r="N22" s="107"/>
      <c r="O22" s="13"/>
      <c r="P22" s="98"/>
      <c r="Q22" s="13"/>
      <c r="R22" s="13"/>
    </row>
    <row r="23" spans="1:23" ht="16.5" x14ac:dyDescent="0.3">
      <c r="A23" s="113"/>
      <c r="B23" s="78"/>
      <c r="C23" s="80"/>
      <c r="D23" s="13"/>
      <c r="E23" s="88"/>
      <c r="F23" s="88"/>
      <c r="G23" s="88"/>
      <c r="H23" s="88"/>
      <c r="I23" s="19"/>
      <c r="J23" s="19"/>
      <c r="K23" s="13"/>
      <c r="L23" s="30"/>
      <c r="M23" s="13"/>
      <c r="N23" s="107"/>
      <c r="O23" s="13"/>
      <c r="P23" s="98"/>
      <c r="Q23" s="13"/>
      <c r="R23" s="13"/>
    </row>
    <row r="24" spans="1:23" ht="16.5" x14ac:dyDescent="0.3">
      <c r="A24" s="113"/>
      <c r="B24" s="78"/>
      <c r="C24" s="40" t="s">
        <v>84</v>
      </c>
      <c r="D24" s="13"/>
      <c r="E24" s="88"/>
      <c r="F24" s="88"/>
      <c r="G24" s="88"/>
      <c r="H24" s="88"/>
      <c r="I24" s="19"/>
      <c r="J24" s="19"/>
      <c r="K24" s="13"/>
      <c r="L24" s="118"/>
      <c r="M24" s="13"/>
      <c r="N24" s="107"/>
      <c r="O24" s="13"/>
      <c r="P24" s="98"/>
      <c r="Q24" s="13"/>
      <c r="R24" s="13"/>
    </row>
    <row r="25" spans="1:23" ht="17.25" thickBot="1" x14ac:dyDescent="0.35">
      <c r="A25" s="114"/>
      <c r="B25" s="31"/>
      <c r="C25" s="85" t="s">
        <v>79</v>
      </c>
      <c r="D25" s="32"/>
      <c r="E25" s="89"/>
      <c r="F25" s="89"/>
      <c r="G25" s="89"/>
      <c r="H25" s="89"/>
      <c r="I25" s="76"/>
      <c r="J25" s="76"/>
      <c r="K25" s="32"/>
      <c r="L25" s="121"/>
      <c r="M25" s="13"/>
      <c r="N25" s="107"/>
      <c r="O25" s="13"/>
      <c r="P25" s="98"/>
      <c r="Q25" s="13"/>
      <c r="R25" s="13"/>
    </row>
    <row r="26" spans="1:23" ht="17.25" thickBot="1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98"/>
      <c r="Q26" s="13"/>
      <c r="R26" s="13"/>
    </row>
    <row r="27" spans="1:23" ht="16.5" x14ac:dyDescent="0.3">
      <c r="A27" s="112" t="s">
        <v>74</v>
      </c>
      <c r="B27" s="26"/>
      <c r="C27" s="38" t="s">
        <v>71</v>
      </c>
      <c r="D27" s="26"/>
      <c r="E27" s="26"/>
      <c r="F27" s="26"/>
      <c r="G27" s="26"/>
      <c r="H27" s="26"/>
      <c r="I27" s="26"/>
      <c r="J27" s="26"/>
      <c r="K27" s="26"/>
      <c r="L27" s="101" t="str">
        <f>IF(F28="","",ROUND(AVERAGE(F28:F30,I28:I30)*2,0)/2)</f>
        <v/>
      </c>
      <c r="M27" s="13"/>
      <c r="N27" s="107" t="str">
        <f>IF(L27="","",ROUND(25%*L27+50%*L33+25%*L36,1))</f>
        <v/>
      </c>
      <c r="O27" s="13"/>
      <c r="P27" s="98"/>
      <c r="Q27" s="13"/>
      <c r="R27" s="13"/>
      <c r="W27" t="str">
        <f>IF(L13="","",ROUND(25%*L13+25%*L16+25%*L20+25%*L24,1))</f>
        <v/>
      </c>
    </row>
    <row r="28" spans="1:23" ht="16.5" x14ac:dyDescent="0.3">
      <c r="A28" s="113"/>
      <c r="B28" s="13"/>
      <c r="C28" s="108" t="s">
        <v>14</v>
      </c>
      <c r="D28" s="13"/>
      <c r="E28" s="10" t="s">
        <v>2</v>
      </c>
      <c r="F28" s="47"/>
      <c r="G28" s="13"/>
      <c r="H28" s="45" t="s">
        <v>5</v>
      </c>
      <c r="I28" s="47"/>
      <c r="J28" s="13"/>
      <c r="K28" s="13"/>
      <c r="L28" s="102"/>
      <c r="M28" s="13"/>
      <c r="N28" s="107"/>
      <c r="O28" s="13"/>
      <c r="P28" s="98"/>
      <c r="Q28" s="13"/>
      <c r="R28" s="13"/>
    </row>
    <row r="29" spans="1:23" ht="16.5" x14ac:dyDescent="0.3">
      <c r="A29" s="113"/>
      <c r="B29" s="13"/>
      <c r="C29" s="108"/>
      <c r="D29" s="13"/>
      <c r="E29" s="10" t="s">
        <v>3</v>
      </c>
      <c r="F29" s="47"/>
      <c r="G29" s="13"/>
      <c r="H29" s="45" t="s">
        <v>15</v>
      </c>
      <c r="I29" s="47"/>
      <c r="J29" s="13"/>
      <c r="K29" s="13"/>
      <c r="L29" s="102"/>
      <c r="M29" s="13"/>
      <c r="N29" s="107"/>
      <c r="O29" s="13"/>
      <c r="P29" s="98"/>
      <c r="Q29" s="13"/>
      <c r="R29" s="13"/>
    </row>
    <row r="30" spans="1:23" ht="16.5" x14ac:dyDescent="0.3">
      <c r="A30" s="113"/>
      <c r="B30" s="13"/>
      <c r="C30" s="108"/>
      <c r="D30" s="13"/>
      <c r="E30" s="10" t="s">
        <v>4</v>
      </c>
      <c r="F30" s="48"/>
      <c r="G30" s="13"/>
      <c r="H30" s="45" t="s">
        <v>16</v>
      </c>
      <c r="I30" s="47"/>
      <c r="J30" s="13"/>
      <c r="K30" s="13"/>
      <c r="L30" s="102"/>
      <c r="M30" s="13"/>
      <c r="N30" s="107"/>
      <c r="O30" s="13"/>
      <c r="P30" s="98"/>
      <c r="Q30" s="13"/>
      <c r="R30" s="13"/>
    </row>
    <row r="31" spans="1:23" ht="16.5" x14ac:dyDescent="0.3">
      <c r="A31" s="113"/>
      <c r="B31" s="13"/>
      <c r="C31" s="109"/>
      <c r="D31" s="13"/>
      <c r="E31" s="33"/>
      <c r="F31" s="34"/>
      <c r="G31" s="13"/>
      <c r="H31" s="13"/>
      <c r="I31" s="13"/>
      <c r="J31" s="13"/>
      <c r="K31" s="13"/>
      <c r="L31" s="103"/>
      <c r="M31" s="13"/>
      <c r="N31" s="107"/>
      <c r="O31" s="13"/>
      <c r="P31" s="98"/>
      <c r="Q31" s="13"/>
      <c r="R31" s="13"/>
    </row>
    <row r="32" spans="1:23" ht="16.5" x14ac:dyDescent="0.3">
      <c r="A32" s="1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07"/>
      <c r="O32" s="13"/>
      <c r="P32" s="98"/>
      <c r="Q32" s="13"/>
      <c r="R32" s="13"/>
    </row>
    <row r="33" spans="1:18" ht="33" x14ac:dyDescent="0.3">
      <c r="A33" s="113"/>
      <c r="B33" s="13"/>
      <c r="C33" s="41" t="s">
        <v>69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07"/>
      <c r="O33" s="13"/>
      <c r="P33" s="98"/>
      <c r="Q33" s="13"/>
      <c r="R33" s="13"/>
    </row>
    <row r="34" spans="1:18" ht="16.5" x14ac:dyDescent="0.3">
      <c r="A34" s="113"/>
      <c r="B34" s="13"/>
      <c r="C34" s="42" t="s">
        <v>70</v>
      </c>
      <c r="D34" s="13"/>
      <c r="K34" s="13"/>
      <c r="L34" s="13"/>
      <c r="M34" s="13"/>
      <c r="N34" s="107"/>
      <c r="O34" s="13"/>
      <c r="P34" s="98"/>
      <c r="Q34" s="13"/>
      <c r="R34" s="13"/>
    </row>
    <row r="35" spans="1:18" ht="16.5" x14ac:dyDescent="0.3">
      <c r="A35" s="113"/>
      <c r="B35" s="13"/>
      <c r="D35" s="13"/>
      <c r="K35" s="13"/>
      <c r="L35" s="13"/>
      <c r="M35" s="13"/>
      <c r="N35" s="107"/>
      <c r="O35" s="13"/>
      <c r="P35" s="98"/>
      <c r="Q35" s="13"/>
      <c r="R35" s="13"/>
    </row>
    <row r="36" spans="1:18" ht="16.5" x14ac:dyDescent="0.3">
      <c r="A36" s="113"/>
      <c r="B36" s="13"/>
      <c r="C36" s="40" t="s">
        <v>72</v>
      </c>
      <c r="D36" s="13"/>
      <c r="E36" s="13"/>
      <c r="F36" s="13"/>
      <c r="G36" s="13"/>
      <c r="H36" s="13"/>
      <c r="I36" s="13"/>
      <c r="J36" s="13"/>
      <c r="K36" s="13"/>
      <c r="L36" s="104" t="str">
        <f>IF(F37="","",ROUND(AVERAGE(F37,I37)*2,0)/2)</f>
        <v/>
      </c>
      <c r="M36" s="13"/>
      <c r="N36" s="107"/>
      <c r="O36" s="13"/>
      <c r="P36" s="98"/>
      <c r="Q36" s="13"/>
      <c r="R36" s="13"/>
    </row>
    <row r="37" spans="1:18" ht="16.5" x14ac:dyDescent="0.3">
      <c r="A37" s="113"/>
      <c r="B37" s="13"/>
      <c r="C37" s="110" t="s">
        <v>7</v>
      </c>
      <c r="D37" s="13"/>
      <c r="E37" s="10" t="s">
        <v>17</v>
      </c>
      <c r="F37" s="48"/>
      <c r="G37" s="13"/>
      <c r="H37" s="45" t="s">
        <v>18</v>
      </c>
      <c r="I37" s="47"/>
      <c r="J37" s="13"/>
      <c r="K37" s="13"/>
      <c r="L37" s="102"/>
      <c r="M37" s="13"/>
      <c r="N37" s="107"/>
      <c r="O37" s="13"/>
      <c r="P37" s="98"/>
      <c r="Q37" s="13"/>
      <c r="R37" s="13"/>
    </row>
    <row r="38" spans="1:18" ht="17.25" thickBot="1" x14ac:dyDescent="0.35">
      <c r="A38" s="114"/>
      <c r="B38" s="32"/>
      <c r="C38" s="111"/>
      <c r="D38" s="32"/>
      <c r="E38" s="35"/>
      <c r="F38" s="36"/>
      <c r="G38" s="32"/>
      <c r="H38" s="32"/>
      <c r="I38" s="32"/>
      <c r="J38" s="32"/>
      <c r="K38" s="32"/>
      <c r="L38" s="105"/>
      <c r="M38" s="13"/>
      <c r="N38" s="107"/>
      <c r="O38" s="13"/>
      <c r="P38" s="98"/>
      <c r="Q38" s="13"/>
      <c r="R38" s="13"/>
    </row>
  </sheetData>
  <mergeCells count="27">
    <mergeCell ref="L13:L14"/>
    <mergeCell ref="L3:L4"/>
    <mergeCell ref="L16:L18"/>
    <mergeCell ref="L20:L22"/>
    <mergeCell ref="L24:L25"/>
    <mergeCell ref="C28:C31"/>
    <mergeCell ref="C37:C38"/>
    <mergeCell ref="A27:A38"/>
    <mergeCell ref="A6:A8"/>
    <mergeCell ref="A10:A25"/>
    <mergeCell ref="C21:C22"/>
    <mergeCell ref="A1:P1"/>
    <mergeCell ref="E10:H25"/>
    <mergeCell ref="A3:A4"/>
    <mergeCell ref="C3:C4"/>
    <mergeCell ref="C7:C8"/>
    <mergeCell ref="C17:C18"/>
    <mergeCell ref="E3:J4"/>
    <mergeCell ref="P3:P4"/>
    <mergeCell ref="P6:P38"/>
    <mergeCell ref="E6:H8"/>
    <mergeCell ref="L27:L31"/>
    <mergeCell ref="L36:L38"/>
    <mergeCell ref="N3:N4"/>
    <mergeCell ref="N6:N8"/>
    <mergeCell ref="N10:N25"/>
    <mergeCell ref="N27:N38"/>
  </mergeCells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08BB-B427-461B-BCF7-50F686323DDE}">
  <dimension ref="A1:U33"/>
  <sheetViews>
    <sheetView workbookViewId="0">
      <selection activeCell="I24" sqref="I24"/>
    </sheetView>
  </sheetViews>
  <sheetFormatPr baseColWidth="10" defaultRowHeight="15" x14ac:dyDescent="0.25"/>
  <cols>
    <col min="1" max="1" width="21.28515625" customWidth="1"/>
    <col min="2" max="2" width="2.28515625" customWidth="1"/>
    <col min="3" max="3" width="29.85546875" customWidth="1"/>
    <col min="4" max="4" width="2.28515625" customWidth="1"/>
    <col min="11" max="11" width="2.28515625" customWidth="1"/>
    <col min="13" max="13" width="2.28515625" customWidth="1"/>
    <col min="15" max="15" width="2.28515625" customWidth="1"/>
    <col min="17" max="17" width="2.28515625" customWidth="1"/>
    <col min="19" max="19" width="2.28515625" customWidth="1"/>
  </cols>
  <sheetData>
    <row r="1" spans="1:21" ht="43.5" x14ac:dyDescent="0.75">
      <c r="A1" s="5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6.5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5" customHeight="1" x14ac:dyDescent="0.3">
      <c r="A3" s="124" t="s">
        <v>38</v>
      </c>
      <c r="B3" s="54"/>
      <c r="C3" s="124" t="s">
        <v>39</v>
      </c>
      <c r="D3" s="55"/>
      <c r="E3" s="124" t="s">
        <v>8</v>
      </c>
      <c r="F3" s="124"/>
      <c r="G3" s="124"/>
      <c r="H3" s="124"/>
      <c r="I3" s="124"/>
      <c r="J3" s="124"/>
      <c r="K3" s="55"/>
      <c r="L3" s="122" t="s">
        <v>68</v>
      </c>
      <c r="M3" s="55"/>
      <c r="N3" s="122" t="s">
        <v>40</v>
      </c>
      <c r="O3" s="55"/>
      <c r="P3" s="124" t="s">
        <v>41</v>
      </c>
      <c r="Q3" s="55"/>
      <c r="R3" s="124" t="s">
        <v>42</v>
      </c>
      <c r="S3" s="55"/>
      <c r="T3" s="122" t="s">
        <v>43</v>
      </c>
      <c r="U3" s="13"/>
    </row>
    <row r="4" spans="1:21" ht="36.75" customHeight="1" x14ac:dyDescent="0.3">
      <c r="A4" s="124"/>
      <c r="B4" s="56"/>
      <c r="C4" s="124"/>
      <c r="D4" s="55"/>
      <c r="E4" s="124"/>
      <c r="F4" s="124"/>
      <c r="G4" s="124"/>
      <c r="H4" s="124"/>
      <c r="I4" s="124"/>
      <c r="J4" s="124"/>
      <c r="K4" s="55"/>
      <c r="L4" s="122"/>
      <c r="M4" s="55"/>
      <c r="N4" s="122"/>
      <c r="O4" s="55"/>
      <c r="P4" s="124"/>
      <c r="Q4" s="55"/>
      <c r="R4" s="124"/>
      <c r="S4" s="55"/>
      <c r="T4" s="122"/>
      <c r="U4" s="13"/>
    </row>
    <row r="5" spans="1:21" ht="7.5" customHeight="1" x14ac:dyDescent="0.3">
      <c r="A5" s="57"/>
      <c r="B5" s="56"/>
      <c r="C5" s="56"/>
      <c r="D5" s="55"/>
      <c r="E5" s="57"/>
      <c r="F5" s="57"/>
      <c r="G5" s="57"/>
      <c r="H5" s="57"/>
      <c r="I5" s="57"/>
      <c r="J5" s="57"/>
      <c r="K5" s="55"/>
      <c r="L5" s="57"/>
      <c r="M5" s="55"/>
      <c r="N5" s="57"/>
      <c r="O5" s="55"/>
      <c r="P5" s="57"/>
      <c r="Q5" s="55"/>
      <c r="R5" s="57"/>
      <c r="S5" s="55"/>
      <c r="T5" s="58"/>
      <c r="U5" s="13"/>
    </row>
    <row r="6" spans="1:21" ht="15" customHeight="1" x14ac:dyDescent="0.3">
      <c r="A6" s="57"/>
      <c r="B6" s="56"/>
      <c r="C6" s="56"/>
      <c r="D6" s="55"/>
      <c r="E6" s="49" t="s">
        <v>2</v>
      </c>
      <c r="F6" s="49" t="s">
        <v>3</v>
      </c>
      <c r="G6" s="49" t="s">
        <v>4</v>
      </c>
      <c r="H6" s="49" t="s">
        <v>5</v>
      </c>
      <c r="I6" s="49" t="s">
        <v>15</v>
      </c>
      <c r="J6" s="49" t="s">
        <v>16</v>
      </c>
      <c r="K6" s="55"/>
      <c r="L6" s="57"/>
      <c r="M6" s="55"/>
      <c r="N6" s="57"/>
      <c r="O6" s="55"/>
      <c r="P6" s="57"/>
      <c r="Q6" s="55"/>
      <c r="R6" s="57"/>
      <c r="S6" s="55"/>
      <c r="T6" s="58"/>
      <c r="U6" s="13"/>
    </row>
    <row r="7" spans="1:21" ht="7.5" customHeight="1" thickBot="1" x14ac:dyDescent="0.3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13"/>
    </row>
    <row r="8" spans="1:21" ht="15" customHeight="1" x14ac:dyDescent="0.3">
      <c r="A8" s="122" t="s">
        <v>57</v>
      </c>
      <c r="B8" s="59"/>
      <c r="C8" s="50" t="s">
        <v>44</v>
      </c>
      <c r="D8" s="60"/>
      <c r="E8" s="83"/>
      <c r="F8" s="83"/>
      <c r="G8" s="83"/>
      <c r="H8" s="83"/>
      <c r="I8" s="83"/>
      <c r="J8" s="83"/>
      <c r="K8" s="61"/>
      <c r="L8" s="81" t="str">
        <f>IF(E8="","–",(MROUND(AVERAGE(E8:J8),0.5)))</f>
        <v>–</v>
      </c>
      <c r="M8" s="62"/>
      <c r="N8" s="83"/>
      <c r="O8" s="62"/>
      <c r="P8" s="81" t="str">
        <f>IF(N8="","–",(MROUND(AVERAGE(L8,N8),0.5)))</f>
        <v>–</v>
      </c>
      <c r="Q8" s="62"/>
      <c r="R8" s="62" t="s">
        <v>45</v>
      </c>
      <c r="S8" s="62"/>
      <c r="T8" s="123" t="str">
        <f>IF(N8="","–",(MROUND(AVERAGE(P8,P10,P12,P14,P16,P18,P20,P22,P24),0.1)))</f>
        <v>–</v>
      </c>
      <c r="U8" s="13"/>
    </row>
    <row r="9" spans="1:21" ht="7.5" customHeight="1" x14ac:dyDescent="0.3">
      <c r="A9" s="122"/>
      <c r="B9" s="63"/>
      <c r="C9" s="64"/>
      <c r="D9" s="55"/>
      <c r="E9" s="62"/>
      <c r="F9" s="62"/>
      <c r="G9" s="62"/>
      <c r="H9" s="62"/>
      <c r="I9" s="62"/>
      <c r="J9" s="62"/>
      <c r="K9" s="62"/>
      <c r="L9" s="65"/>
      <c r="M9" s="62"/>
      <c r="N9" s="66"/>
      <c r="O9" s="62"/>
      <c r="P9" s="67"/>
      <c r="Q9" s="62"/>
      <c r="R9" s="62"/>
      <c r="S9" s="62"/>
      <c r="T9" s="123"/>
      <c r="U9" s="13"/>
    </row>
    <row r="10" spans="1:21" ht="15" customHeight="1" x14ac:dyDescent="0.3">
      <c r="A10" s="122"/>
      <c r="B10" s="63"/>
      <c r="C10" s="50" t="s">
        <v>46</v>
      </c>
      <c r="D10" s="55"/>
      <c r="E10" s="83"/>
      <c r="F10" s="83"/>
      <c r="G10" s="83"/>
      <c r="H10" s="83"/>
      <c r="I10" s="83"/>
      <c r="J10" s="83"/>
      <c r="K10" s="62"/>
      <c r="L10" s="81" t="str">
        <f>IF(E10="","–",(MROUND(AVERAGE(E10:J10),0.5)))</f>
        <v>–</v>
      </c>
      <c r="M10" s="62"/>
      <c r="N10" s="83"/>
      <c r="O10" s="62"/>
      <c r="P10" s="81" t="str">
        <f>IF(N10="","–",(MROUND(AVERAGE(L10,N10),0.5)))</f>
        <v>–</v>
      </c>
      <c r="Q10" s="62"/>
      <c r="R10" s="62" t="s">
        <v>45</v>
      </c>
      <c r="S10" s="62"/>
      <c r="T10" s="123"/>
      <c r="U10" s="13"/>
    </row>
    <row r="11" spans="1:21" ht="7.5" customHeight="1" x14ac:dyDescent="0.3">
      <c r="A11" s="122"/>
      <c r="B11" s="63"/>
      <c r="C11" s="64"/>
      <c r="D11" s="55"/>
      <c r="E11" s="62"/>
      <c r="F11" s="62"/>
      <c r="G11" s="62"/>
      <c r="H11" s="62"/>
      <c r="I11" s="62"/>
      <c r="J11" s="62"/>
      <c r="K11" s="62"/>
      <c r="L11" s="65"/>
      <c r="M11" s="62"/>
      <c r="N11" s="66"/>
      <c r="O11" s="62"/>
      <c r="P11" s="67"/>
      <c r="Q11" s="62"/>
      <c r="R11" s="62"/>
      <c r="S11" s="62"/>
      <c r="T11" s="123"/>
      <c r="U11" s="13"/>
    </row>
    <row r="12" spans="1:21" ht="15" customHeight="1" x14ac:dyDescent="0.3">
      <c r="A12" s="122"/>
      <c r="B12" s="63"/>
      <c r="C12" s="50" t="s">
        <v>47</v>
      </c>
      <c r="D12" s="55"/>
      <c r="E12" s="83"/>
      <c r="F12" s="83"/>
      <c r="G12" s="83"/>
      <c r="H12" s="83"/>
      <c r="I12" s="83"/>
      <c r="J12" s="83"/>
      <c r="K12" s="62"/>
      <c r="L12" s="81" t="str">
        <f>IF(E12="","–",(MROUND(AVERAGE(E12:J12),0.5)))</f>
        <v>–</v>
      </c>
      <c r="M12" s="62"/>
      <c r="N12" s="83"/>
      <c r="O12" s="62"/>
      <c r="P12" s="81" t="str">
        <f>IF(N12="","–",(MROUND(AVERAGE(L12,N12),0.5)))</f>
        <v>–</v>
      </c>
      <c r="Q12" s="62"/>
      <c r="R12" s="62" t="s">
        <v>45</v>
      </c>
      <c r="S12" s="62"/>
      <c r="T12" s="123"/>
      <c r="U12" s="13"/>
    </row>
    <row r="13" spans="1:21" ht="7.5" customHeight="1" x14ac:dyDescent="0.3">
      <c r="A13" s="122"/>
      <c r="B13" s="63"/>
      <c r="C13" s="64"/>
      <c r="D13" s="55"/>
      <c r="E13" s="62"/>
      <c r="F13" s="62"/>
      <c r="G13" s="62"/>
      <c r="H13" s="62"/>
      <c r="I13" s="62"/>
      <c r="J13" s="62"/>
      <c r="K13" s="62"/>
      <c r="L13" s="65"/>
      <c r="M13" s="62"/>
      <c r="N13" s="66"/>
      <c r="O13" s="62"/>
      <c r="P13" s="67"/>
      <c r="Q13" s="62"/>
      <c r="R13" s="62"/>
      <c r="S13" s="62"/>
      <c r="T13" s="123"/>
      <c r="U13" s="13"/>
    </row>
    <row r="14" spans="1:21" ht="15" customHeight="1" thickBot="1" x14ac:dyDescent="0.35">
      <c r="A14" s="122"/>
      <c r="B14" s="68"/>
      <c r="C14" s="50" t="s">
        <v>48</v>
      </c>
      <c r="D14" s="69"/>
      <c r="E14" s="83"/>
      <c r="F14" s="83"/>
      <c r="G14" s="83"/>
      <c r="H14" s="83"/>
      <c r="I14" s="83"/>
      <c r="J14" s="83"/>
      <c r="K14" s="70"/>
      <c r="L14" s="81" t="str">
        <f>IF(E14="","–",(MROUND(AVERAGE(E14:J14),0.5)))</f>
        <v>–</v>
      </c>
      <c r="M14" s="62"/>
      <c r="N14" s="83"/>
      <c r="O14" s="62"/>
      <c r="P14" s="81" t="str">
        <f>IF(N14="","–",(MROUND(AVERAGE(L14,N14),0.5)))</f>
        <v>–</v>
      </c>
      <c r="Q14" s="62"/>
      <c r="R14" s="62" t="s">
        <v>45</v>
      </c>
      <c r="S14" s="62"/>
      <c r="T14" s="123"/>
      <c r="U14" s="13"/>
    </row>
    <row r="15" spans="1:21" ht="7.5" customHeight="1" thickBot="1" x14ac:dyDescent="0.35">
      <c r="A15" s="55"/>
      <c r="B15" s="55"/>
      <c r="C15" s="55"/>
      <c r="D15" s="55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7"/>
      <c r="Q15" s="62"/>
      <c r="R15" s="62"/>
      <c r="S15" s="62"/>
      <c r="T15" s="123"/>
      <c r="U15" s="13"/>
    </row>
    <row r="16" spans="1:21" ht="15" customHeight="1" x14ac:dyDescent="0.3">
      <c r="A16" s="122" t="s">
        <v>56</v>
      </c>
      <c r="B16" s="59"/>
      <c r="C16" s="50" t="s">
        <v>49</v>
      </c>
      <c r="D16" s="60"/>
      <c r="E16" s="83"/>
      <c r="F16" s="83"/>
      <c r="G16" s="83"/>
      <c r="H16" s="83"/>
      <c r="I16" s="83"/>
      <c r="J16" s="83"/>
      <c r="K16" s="61"/>
      <c r="L16" s="81" t="str">
        <f>IF(E16="","–",(MROUND(AVERAGE(E16:J16),0.5)))</f>
        <v>–</v>
      </c>
      <c r="M16" s="62"/>
      <c r="N16" s="83"/>
      <c r="O16" s="62"/>
      <c r="P16" s="81" t="str">
        <f>IF(N16="","–",(MROUND(AVERAGE(L16,N16),0.5)))</f>
        <v>–</v>
      </c>
      <c r="Q16" s="62"/>
      <c r="R16" s="62" t="s">
        <v>45</v>
      </c>
      <c r="S16" s="62"/>
      <c r="T16" s="123"/>
      <c r="U16" s="13"/>
    </row>
    <row r="17" spans="1:21" ht="7.5" customHeight="1" x14ac:dyDescent="0.3">
      <c r="A17" s="122"/>
      <c r="B17" s="63"/>
      <c r="C17" s="71"/>
      <c r="D17" s="55"/>
      <c r="E17" s="62"/>
      <c r="F17" s="62"/>
      <c r="G17" s="62"/>
      <c r="H17" s="62"/>
      <c r="I17" s="62"/>
      <c r="J17" s="62"/>
      <c r="K17" s="62"/>
      <c r="L17" s="65"/>
      <c r="M17" s="62"/>
      <c r="N17" s="66"/>
      <c r="O17" s="62"/>
      <c r="P17" s="67"/>
      <c r="Q17" s="62"/>
      <c r="R17" s="62"/>
      <c r="S17" s="62"/>
      <c r="T17" s="123"/>
      <c r="U17" s="13"/>
    </row>
    <row r="18" spans="1:21" ht="15" customHeight="1" thickBot="1" x14ac:dyDescent="0.35">
      <c r="A18" s="122"/>
      <c r="B18" s="72"/>
      <c r="C18" s="50" t="s">
        <v>50</v>
      </c>
      <c r="D18" s="69"/>
      <c r="E18" s="83"/>
      <c r="F18" s="83"/>
      <c r="G18" s="83"/>
      <c r="H18" s="83"/>
      <c r="I18" s="83"/>
      <c r="J18" s="83"/>
      <c r="K18" s="70"/>
      <c r="L18" s="81" t="str">
        <f>IF(E18="","–",(MROUND(AVERAGE(E18:J18),0.5)))</f>
        <v>–</v>
      </c>
      <c r="M18" s="62"/>
      <c r="N18" s="83"/>
      <c r="O18" s="62"/>
      <c r="P18" s="81" t="str">
        <f>IF(N18="","–",(MROUND(AVERAGE(L18,N18),0.5)))</f>
        <v>–</v>
      </c>
      <c r="Q18" s="62"/>
      <c r="R18" s="62" t="s">
        <v>45</v>
      </c>
      <c r="S18" s="62"/>
      <c r="T18" s="123"/>
      <c r="U18" s="13"/>
    </row>
    <row r="19" spans="1:21" ht="7.5" customHeight="1" thickBot="1" x14ac:dyDescent="0.35">
      <c r="A19" s="55"/>
      <c r="B19" s="55"/>
      <c r="C19" s="55"/>
      <c r="D19" s="55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7"/>
      <c r="Q19" s="62"/>
      <c r="R19" s="62"/>
      <c r="S19" s="62"/>
      <c r="T19" s="123"/>
      <c r="U19" s="13"/>
    </row>
    <row r="20" spans="1:21" ht="15" customHeight="1" x14ac:dyDescent="0.3">
      <c r="A20" s="122" t="s">
        <v>55</v>
      </c>
      <c r="B20" s="60"/>
      <c r="C20" s="50" t="s">
        <v>51</v>
      </c>
      <c r="D20" s="60"/>
      <c r="E20" s="61"/>
      <c r="F20" s="61"/>
      <c r="G20" s="83"/>
      <c r="H20" s="83"/>
      <c r="I20" s="83"/>
      <c r="J20" s="83"/>
      <c r="K20" s="61"/>
      <c r="L20" s="81" t="str">
        <f>IF(G20="","–",(MROUND(AVERAGE(E20:J20),0.5)))</f>
        <v>–</v>
      </c>
      <c r="M20" s="62"/>
      <c r="N20" s="66"/>
      <c r="O20" s="62"/>
      <c r="P20" s="81" t="str">
        <f>IF(J20="","–",L20)</f>
        <v>–</v>
      </c>
      <c r="Q20" s="62"/>
      <c r="R20" s="62" t="s">
        <v>45</v>
      </c>
      <c r="S20" s="62"/>
      <c r="T20" s="123"/>
      <c r="U20" s="13"/>
    </row>
    <row r="21" spans="1:21" ht="7.5" customHeight="1" x14ac:dyDescent="0.3">
      <c r="A21" s="122"/>
      <c r="B21" s="55"/>
      <c r="C21" s="73"/>
      <c r="D21" s="55"/>
      <c r="E21" s="67"/>
      <c r="F21" s="62"/>
      <c r="G21" s="62"/>
      <c r="H21" s="67"/>
      <c r="I21" s="62"/>
      <c r="J21" s="62"/>
      <c r="K21" s="62"/>
      <c r="L21" s="65"/>
      <c r="M21" s="62"/>
      <c r="N21" s="66"/>
      <c r="O21" s="62"/>
      <c r="P21" s="67"/>
      <c r="Q21" s="62"/>
      <c r="R21" s="62"/>
      <c r="S21" s="62"/>
      <c r="T21" s="123"/>
      <c r="U21" s="13"/>
    </row>
    <row r="22" spans="1:21" ht="15" customHeight="1" thickBot="1" x14ac:dyDescent="0.35">
      <c r="A22" s="122"/>
      <c r="B22" s="69"/>
      <c r="C22" s="50" t="s">
        <v>52</v>
      </c>
      <c r="D22" s="69"/>
      <c r="E22" s="83"/>
      <c r="F22" s="83"/>
      <c r="G22" s="70"/>
      <c r="H22" s="74"/>
      <c r="I22" s="74"/>
      <c r="J22" s="74"/>
      <c r="K22" s="70"/>
      <c r="L22" s="81" t="str">
        <f>IF(E22="","–",(MROUND(AVERAGE(E22:F22),0.5)))</f>
        <v>–</v>
      </c>
      <c r="M22" s="62"/>
      <c r="N22" s="66"/>
      <c r="O22" s="62"/>
      <c r="P22" s="81" t="str">
        <f>IF(F22="","–",L22)</f>
        <v>–</v>
      </c>
      <c r="Q22" s="62"/>
      <c r="R22" s="62" t="s">
        <v>45</v>
      </c>
      <c r="S22" s="62"/>
      <c r="T22" s="123"/>
      <c r="U22" s="13"/>
    </row>
    <row r="23" spans="1:21" ht="7.5" customHeight="1" thickBot="1" x14ac:dyDescent="0.35">
      <c r="A23" s="55"/>
      <c r="B23" s="55"/>
      <c r="C23" s="55"/>
      <c r="D23" s="55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7"/>
      <c r="Q23" s="62"/>
      <c r="R23" s="62"/>
      <c r="S23" s="62"/>
      <c r="T23" s="123"/>
      <c r="U23" s="13"/>
    </row>
    <row r="24" spans="1:21" ht="15" customHeight="1" x14ac:dyDescent="0.3">
      <c r="A24" s="122" t="s">
        <v>54</v>
      </c>
      <c r="B24" s="59"/>
      <c r="C24" s="50" t="s">
        <v>64</v>
      </c>
      <c r="D24" s="60"/>
      <c r="E24" s="61"/>
      <c r="F24" s="61"/>
      <c r="G24" s="82"/>
      <c r="H24" s="82"/>
      <c r="I24" s="83"/>
      <c r="J24" s="61"/>
      <c r="K24" s="61"/>
      <c r="L24" s="81" t="str">
        <f>IF(I24="","–",(MROUND(AVERAGE(I24,J26),0.5)))</f>
        <v>–</v>
      </c>
      <c r="M24" s="62"/>
      <c r="N24" s="66"/>
      <c r="O24" s="62"/>
      <c r="P24" s="81" t="str">
        <f>IF(J26="","–",L24)</f>
        <v>–</v>
      </c>
      <c r="Q24" s="62"/>
      <c r="R24" s="62" t="s">
        <v>45</v>
      </c>
      <c r="S24" s="62"/>
      <c r="T24" s="123"/>
      <c r="U24" s="13"/>
    </row>
    <row r="25" spans="1:21" ht="7.5" customHeight="1" x14ac:dyDescent="0.3">
      <c r="A25" s="122"/>
      <c r="B25" s="63"/>
      <c r="C25" s="64"/>
      <c r="D25" s="55"/>
      <c r="E25" s="62"/>
      <c r="F25" s="62"/>
      <c r="G25" s="62"/>
      <c r="H25" s="62"/>
      <c r="I25" s="62"/>
      <c r="J25" s="62"/>
      <c r="K25" s="62"/>
      <c r="L25" s="66"/>
      <c r="M25" s="62"/>
      <c r="N25" s="66"/>
      <c r="O25" s="62"/>
      <c r="P25" s="67"/>
      <c r="Q25" s="62"/>
      <c r="R25" s="62"/>
      <c r="S25" s="62"/>
      <c r="T25" s="123"/>
      <c r="U25" s="13"/>
    </row>
    <row r="26" spans="1:21" ht="15" customHeight="1" thickBot="1" x14ac:dyDescent="0.35">
      <c r="A26" s="122"/>
      <c r="B26" s="68"/>
      <c r="C26" s="50" t="s">
        <v>53</v>
      </c>
      <c r="D26" s="69"/>
      <c r="E26" s="70"/>
      <c r="F26" s="70"/>
      <c r="G26" s="70"/>
      <c r="H26" s="70"/>
      <c r="I26" s="70"/>
      <c r="J26" s="83"/>
      <c r="K26" s="70"/>
      <c r="L26" s="70"/>
      <c r="M26" s="62"/>
      <c r="N26" s="66"/>
      <c r="O26" s="62"/>
      <c r="P26" s="67"/>
      <c r="Q26" s="62"/>
      <c r="R26" s="62"/>
      <c r="S26" s="62"/>
      <c r="T26" s="123"/>
      <c r="U26" s="13"/>
    </row>
    <row r="27" spans="1:21" ht="16.5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6.5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6.5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6.5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6.5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6.5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6.5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</sheetData>
  <sheetProtection sheet="1" objects="1" scenarios="1"/>
  <mergeCells count="13">
    <mergeCell ref="T3:T4"/>
    <mergeCell ref="P3:P4"/>
    <mergeCell ref="R3:R4"/>
    <mergeCell ref="A3:A4"/>
    <mergeCell ref="C3:C4"/>
    <mergeCell ref="E3:J4"/>
    <mergeCell ref="L3:L4"/>
    <mergeCell ref="N3:N4"/>
    <mergeCell ref="A24:A26"/>
    <mergeCell ref="T8:T26"/>
    <mergeCell ref="A20:A22"/>
    <mergeCell ref="A8:A14"/>
    <mergeCell ref="A16:A18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6565-4DD9-48CE-9F0E-36FB14D31F0A}">
  <dimension ref="A1:B29"/>
  <sheetViews>
    <sheetView workbookViewId="0">
      <selection activeCell="G18" sqref="G18"/>
    </sheetView>
  </sheetViews>
  <sheetFormatPr baseColWidth="10" defaultRowHeight="15" x14ac:dyDescent="0.25"/>
  <cols>
    <col min="1" max="1" width="115.7109375" customWidth="1"/>
  </cols>
  <sheetData>
    <row r="1" spans="1:2" ht="30.75" x14ac:dyDescent="0.55000000000000004">
      <c r="A1" s="2" t="s">
        <v>23</v>
      </c>
    </row>
    <row r="2" spans="1:2" ht="16.5" x14ac:dyDescent="0.3">
      <c r="A2" s="3"/>
    </row>
    <row r="3" spans="1:2" ht="16.5" x14ac:dyDescent="0.3">
      <c r="A3" s="4" t="s">
        <v>32</v>
      </c>
    </row>
    <row r="4" spans="1:2" ht="16.5" x14ac:dyDescent="0.3">
      <c r="A4" s="4" t="s">
        <v>29</v>
      </c>
    </row>
    <row r="5" spans="1:2" ht="16.5" x14ac:dyDescent="0.3">
      <c r="A5" s="4" t="s">
        <v>30</v>
      </c>
    </row>
    <row r="6" spans="1:2" ht="16.5" x14ac:dyDescent="0.3">
      <c r="A6" s="4" t="s">
        <v>22</v>
      </c>
    </row>
    <row r="7" spans="1:2" ht="16.5" x14ac:dyDescent="0.3">
      <c r="A7" s="4"/>
    </row>
    <row r="8" spans="1:2" ht="33" x14ac:dyDescent="0.3">
      <c r="A8" s="84" t="s">
        <v>77</v>
      </c>
    </row>
    <row r="9" spans="1:2" ht="16.5" x14ac:dyDescent="0.3">
      <c r="A9" s="84"/>
    </row>
    <row r="10" spans="1:2" ht="16.5" x14ac:dyDescent="0.3">
      <c r="A10" s="6">
        <v>45931</v>
      </c>
    </row>
    <row r="11" spans="1:2" ht="16.5" x14ac:dyDescent="0.3">
      <c r="A11" s="3"/>
    </row>
    <row r="12" spans="1:2" ht="16.5" x14ac:dyDescent="0.3">
      <c r="A12" s="7" t="s">
        <v>21</v>
      </c>
    </row>
    <row r="13" spans="1:2" ht="63" customHeight="1" x14ac:dyDescent="0.25">
      <c r="A13" s="8" t="s">
        <v>24</v>
      </c>
    </row>
    <row r="15" spans="1:2" ht="30.75" x14ac:dyDescent="0.55000000000000004">
      <c r="A15" s="2" t="s">
        <v>28</v>
      </c>
      <c r="B15" s="9"/>
    </row>
    <row r="16" spans="1:2" ht="16.5" x14ac:dyDescent="0.3">
      <c r="A16" s="3"/>
      <c r="B16" s="9"/>
    </row>
    <row r="17" spans="1:2" ht="16.5" x14ac:dyDescent="0.3">
      <c r="A17" s="4" t="s">
        <v>33</v>
      </c>
      <c r="B17" s="9"/>
    </row>
    <row r="18" spans="1:2" ht="16.5" x14ac:dyDescent="0.3">
      <c r="A18" s="4" t="s">
        <v>35</v>
      </c>
      <c r="B18" s="9"/>
    </row>
    <row r="19" spans="1:2" ht="16.5" x14ac:dyDescent="0.3">
      <c r="A19" s="4" t="s">
        <v>34</v>
      </c>
      <c r="B19" s="9"/>
    </row>
    <row r="20" spans="1:2" ht="16.5" x14ac:dyDescent="0.3">
      <c r="A20" s="4" t="s">
        <v>36</v>
      </c>
      <c r="B20" s="9"/>
    </row>
    <row r="21" spans="1:2" ht="16.5" x14ac:dyDescent="0.3">
      <c r="A21" s="4"/>
      <c r="B21" s="9"/>
    </row>
    <row r="22" spans="1:2" ht="16.5" x14ac:dyDescent="0.3">
      <c r="A22" s="5" t="s">
        <v>37</v>
      </c>
      <c r="B22" s="9"/>
    </row>
    <row r="23" spans="1:2" ht="16.5" x14ac:dyDescent="0.3">
      <c r="A23" s="5"/>
      <c r="B23" s="9"/>
    </row>
    <row r="24" spans="1:2" ht="16.5" x14ac:dyDescent="0.3">
      <c r="A24" s="3"/>
      <c r="B24" s="9"/>
    </row>
    <row r="25" spans="1:2" ht="16.5" x14ac:dyDescent="0.3">
      <c r="A25" s="5" t="s">
        <v>19</v>
      </c>
      <c r="B25" s="9"/>
    </row>
    <row r="26" spans="1:2" ht="16.5" x14ac:dyDescent="0.3">
      <c r="A26" s="6" t="s">
        <v>20</v>
      </c>
      <c r="B26" s="9"/>
    </row>
    <row r="27" spans="1:2" ht="16.5" x14ac:dyDescent="0.3">
      <c r="A27" s="3"/>
      <c r="B27" s="9"/>
    </row>
    <row r="28" spans="1:2" ht="16.5" x14ac:dyDescent="0.3">
      <c r="A28" s="7" t="s">
        <v>21</v>
      </c>
    </row>
    <row r="29" spans="1:2" ht="49.5" x14ac:dyDescent="0.25">
      <c r="A29" s="8" t="s">
        <v>31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C8D1-56FD-4EC5-A187-7C2771E20FCC}">
  <dimension ref="A1:K36"/>
  <sheetViews>
    <sheetView workbookViewId="0">
      <selection activeCell="C32" sqref="C32"/>
    </sheetView>
  </sheetViews>
  <sheetFormatPr baseColWidth="10" defaultRowHeight="15" x14ac:dyDescent="0.25"/>
  <cols>
    <col min="1" max="1" width="87.42578125" customWidth="1"/>
    <col min="2" max="4" width="16.42578125" style="46" customWidth="1"/>
    <col min="6" max="6" width="11.42578125" customWidth="1"/>
  </cols>
  <sheetData>
    <row r="1" spans="1:4" ht="30.75" x14ac:dyDescent="0.55000000000000004">
      <c r="A1" s="2" t="s">
        <v>66</v>
      </c>
      <c r="B1" s="52"/>
      <c r="C1" s="52"/>
      <c r="D1" s="52"/>
    </row>
    <row r="2" spans="1:4" ht="16.5" x14ac:dyDescent="0.3">
      <c r="A2" s="1"/>
      <c r="B2" s="12" t="s">
        <v>58</v>
      </c>
      <c r="C2" s="12" t="s">
        <v>59</v>
      </c>
      <c r="D2" s="12" t="s">
        <v>60</v>
      </c>
    </row>
    <row r="3" spans="1:4" ht="14.25" customHeight="1" x14ac:dyDescent="0.3">
      <c r="A3" s="1"/>
      <c r="B3" s="1"/>
      <c r="C3" s="11"/>
      <c r="D3" s="11"/>
    </row>
    <row r="4" spans="1:4" ht="15" customHeight="1" x14ac:dyDescent="0.3">
      <c r="A4" s="1" t="s">
        <v>61</v>
      </c>
      <c r="B4" s="11">
        <v>80</v>
      </c>
      <c r="C4" s="11">
        <v>80</v>
      </c>
      <c r="D4" s="11">
        <v>80</v>
      </c>
    </row>
    <row r="5" spans="1:4" ht="16.5" x14ac:dyDescent="0.3">
      <c r="A5" s="1" t="s">
        <v>62</v>
      </c>
      <c r="B5" s="11">
        <v>80</v>
      </c>
      <c r="C5" s="11">
        <v>80</v>
      </c>
      <c r="D5" s="11">
        <v>80</v>
      </c>
    </row>
    <row r="6" spans="1:4" ht="16.5" x14ac:dyDescent="0.3">
      <c r="A6" s="1" t="s">
        <v>63</v>
      </c>
      <c r="B6" s="11">
        <v>80</v>
      </c>
      <c r="C6" s="11">
        <v>80</v>
      </c>
      <c r="D6" s="11">
        <v>80</v>
      </c>
    </row>
    <row r="7" spans="1:4" ht="16.5" x14ac:dyDescent="0.3">
      <c r="A7" s="1" t="s">
        <v>48</v>
      </c>
      <c r="B7" s="11">
        <v>80</v>
      </c>
      <c r="C7" s="11">
        <v>80</v>
      </c>
      <c r="D7" s="11">
        <v>80</v>
      </c>
    </row>
    <row r="8" spans="1:4" ht="16.5" x14ac:dyDescent="0.3">
      <c r="A8" s="1" t="s">
        <v>49</v>
      </c>
      <c r="B8" s="11">
        <v>80</v>
      </c>
      <c r="C8" s="11">
        <v>100</v>
      </c>
      <c r="D8" s="11">
        <v>120</v>
      </c>
    </row>
    <row r="9" spans="1:4" ht="16.5" x14ac:dyDescent="0.3">
      <c r="A9" s="1" t="s">
        <v>50</v>
      </c>
      <c r="B9" s="11">
        <v>80</v>
      </c>
      <c r="C9" s="11">
        <v>120</v>
      </c>
      <c r="D9" s="11">
        <v>100</v>
      </c>
    </row>
    <row r="10" spans="1:4" ht="16.5" x14ac:dyDescent="0.3">
      <c r="A10" s="1" t="s">
        <v>51</v>
      </c>
      <c r="B10" s="11">
        <v>0</v>
      </c>
      <c r="C10" s="11">
        <v>80</v>
      </c>
      <c r="D10" s="11">
        <v>80</v>
      </c>
    </row>
    <row r="11" spans="1:4" ht="16.5" x14ac:dyDescent="0.3">
      <c r="A11" s="1" t="s">
        <v>52</v>
      </c>
      <c r="B11" s="11">
        <v>80</v>
      </c>
      <c r="C11" s="11">
        <v>0</v>
      </c>
      <c r="D11" s="11">
        <v>0</v>
      </c>
    </row>
    <row r="12" spans="1:4" ht="16.5" x14ac:dyDescent="0.3">
      <c r="A12" s="1" t="s">
        <v>65</v>
      </c>
      <c r="B12" s="11">
        <v>0</v>
      </c>
      <c r="C12" s="11">
        <v>0</v>
      </c>
      <c r="D12" s="11">
        <v>40</v>
      </c>
    </row>
    <row r="13" spans="1:4" ht="16.5" x14ac:dyDescent="0.3">
      <c r="A13" s="1" t="s">
        <v>26</v>
      </c>
      <c r="B13" s="11">
        <v>100</v>
      </c>
      <c r="C13" s="11">
        <v>80</v>
      </c>
      <c r="D13" s="11">
        <v>0</v>
      </c>
    </row>
    <row r="14" spans="1:4" ht="16.5" x14ac:dyDescent="0.3">
      <c r="A14" s="1" t="s">
        <v>25</v>
      </c>
      <c r="B14" s="11">
        <v>80</v>
      </c>
      <c r="C14" s="11">
        <v>80</v>
      </c>
      <c r="D14" s="11">
        <v>40</v>
      </c>
    </row>
    <row r="15" spans="1:4" ht="16.5" x14ac:dyDescent="0.3">
      <c r="A15" s="1"/>
      <c r="B15" s="11"/>
      <c r="C15" s="11"/>
      <c r="D15" s="11"/>
    </row>
    <row r="16" spans="1:4" ht="16.5" x14ac:dyDescent="0.3">
      <c r="A16" s="1"/>
      <c r="B16" s="11">
        <f>SUM(B4:B14)</f>
        <v>740</v>
      </c>
      <c r="C16" s="11">
        <f>SUM(C4:C14)</f>
        <v>780</v>
      </c>
      <c r="D16" s="11">
        <f>SUM(D4:D14)</f>
        <v>700</v>
      </c>
    </row>
    <row r="36" spans="5:11" x14ac:dyDescent="0.25">
      <c r="E36" s="46"/>
      <c r="F36" s="46"/>
      <c r="G36" s="46"/>
      <c r="H36" s="46"/>
      <c r="I36" s="46"/>
      <c r="J36" s="46"/>
      <c r="K36" s="5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Notenrechner EFZ</vt:lpstr>
      <vt:lpstr>Notenrechner BM</vt:lpstr>
      <vt:lpstr>Bestehensnorm</vt:lpstr>
      <vt:lpstr>Stundentafel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Bührer</dc:creator>
  <cp:lastModifiedBy>Rechsteiner Jo</cp:lastModifiedBy>
  <cp:lastPrinted>2022-08-18T05:20:13Z</cp:lastPrinted>
  <dcterms:created xsi:type="dcterms:W3CDTF">2022-07-30T18:36:58Z</dcterms:created>
  <dcterms:modified xsi:type="dcterms:W3CDTF">2025-10-29T09:03:12Z</dcterms:modified>
</cp:coreProperties>
</file>