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0E42FB5C-7E19-4F04-A109-05C0671C090E}" xr6:coauthVersionLast="36" xr6:coauthVersionMax="36" xr10:uidLastSave="{00000000-0000-0000-0000-000000000000}"/>
  <bookViews>
    <workbookView xWindow="-120" yWindow="-120" windowWidth="29040" windowHeight="17640" xr2:uid="{985646A1-FDAD-4C23-9A6C-C70570649E9F}"/>
  </bookViews>
  <sheets>
    <sheet name="Notenrechner" sheetId="1" r:id="rId1"/>
    <sheet name="Bestehensnorm" sheetId="3" r:id="rId2"/>
    <sheet name="Gewichtung und Rundung" sheetId="2" r:id="rId3"/>
    <sheet name="Stundentafel" sheetId="4" r:id="rId4"/>
    <sheet name="HKB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L27" i="1" l="1"/>
  <c r="L43" i="1"/>
  <c r="D13" i="4"/>
  <c r="C13" i="4"/>
  <c r="B13" i="4"/>
  <c r="E41" i="1" l="1"/>
  <c r="F41" i="1"/>
  <c r="G41" i="1"/>
  <c r="N10" i="1"/>
  <c r="H41" i="1"/>
  <c r="I41" i="1"/>
  <c r="L33" i="1" l="1"/>
  <c r="N27" i="1" s="1"/>
  <c r="P6" i="1" s="1"/>
</calcChain>
</file>

<file path=xl/sharedStrings.xml><?xml version="1.0" encoding="utf-8"?>
<sst xmlns="http://schemas.openxmlformats.org/spreadsheetml/2006/main" count="142" uniqueCount="117">
  <si>
    <t>Handlungskompetenzbereiche</t>
  </si>
  <si>
    <t>Qualifikations-
bereiche</t>
  </si>
  <si>
    <t>1. Sem.</t>
  </si>
  <si>
    <t>2. Sem.</t>
  </si>
  <si>
    <t>3. Sem.</t>
  </si>
  <si>
    <t>4. Sem.</t>
  </si>
  <si>
    <t>HKB A</t>
  </si>
  <si>
    <t>HKB B</t>
  </si>
  <si>
    <t>HKB C</t>
  </si>
  <si>
    <t>HKB D</t>
  </si>
  <si>
    <t>HKB E</t>
  </si>
  <si>
    <t xml:space="preserve"> -</t>
  </si>
  <si>
    <t>2 Kompetenznachweise</t>
  </si>
  <si>
    <t>Semester / Lehrjahre</t>
  </si>
  <si>
    <t>Positions-
note</t>
  </si>
  <si>
    <t>Bereichs-
note</t>
  </si>
  <si>
    <t>Fallnote</t>
  </si>
  <si>
    <t>Gesamt-
note QV</t>
  </si>
  <si>
    <t>HKB A-E (ohne WPB, Optionen)</t>
  </si>
  <si>
    <t>6 Kompetenznachweise</t>
  </si>
  <si>
    <t>5. Sem.</t>
  </si>
  <si>
    <t>6. Sem.</t>
  </si>
  <si>
    <t>Optionen</t>
  </si>
  <si>
    <t>Semesterzeugnisnoten</t>
  </si>
  <si>
    <t>1. KN</t>
  </si>
  <si>
    <t>2. KN</t>
  </si>
  <si>
    <t>betrieblicher Teil</t>
  </si>
  <si>
    <t>ük</t>
  </si>
  <si>
    <t>schulischer Teil</t>
  </si>
  <si>
    <t>Erfahrungsnoten</t>
  </si>
  <si>
    <t>Abschlussprüfung</t>
  </si>
  <si>
    <t>keine Abschlussprüfung</t>
  </si>
  <si>
    <t>Das Qualifikationsverfahren gilt als bestanden, wenn</t>
  </si>
  <si>
    <t>– die Gesamtnote (Durchschnitt aller Bereichsnoten) mindestens 4.0 beträgt</t>
  </si>
  <si>
    <t>– die Bereichsnote "Praktische Arbeit" mindestens 4.0 beträgt</t>
  </si>
  <si>
    <t>Quelle</t>
  </si>
  <si>
    <t>– die Bereichsnote "Berufskenntnisse und Allgemeinbildung" mindestens 4.0 beträgt.</t>
  </si>
  <si>
    <t>Bestehensnorm Eidgenössisches Fähigkeitszeugnis</t>
  </si>
  <si>
    <t>Ausführungsbestimmungen zum Qualifikationsverfahren mit Abschlussprüfung für Kauffrau EFZ / Kaufmann EFZ, SKKAB Schweiz, Juli 2022.
IGKG Schweiz, Dezember 2021.</t>
  </si>
  <si>
    <t>Lehrjahr 1</t>
  </si>
  <si>
    <t>Lehrjahr 2</t>
  </si>
  <si>
    <t>Semester 1</t>
  </si>
  <si>
    <t>Semester 3</t>
  </si>
  <si>
    <t>Kompetenzbereiche</t>
  </si>
  <si>
    <t>Sport</t>
  </si>
  <si>
    <t>Total</t>
  </si>
  <si>
    <t>Schultage</t>
  </si>
  <si>
    <t>Stundentafel EFZ</t>
  </si>
  <si>
    <t>Lehrjahr 3</t>
  </si>
  <si>
    <t>Semester 5</t>
  </si>
  <si>
    <t>Handeln in agilen Arbeits- und Organisationsformen</t>
  </si>
  <si>
    <t>Interagieren in einem vernetzten Arbeitsumfeld</t>
  </si>
  <si>
    <t>Koordinieren von unternehmerischen Arbeitsprozessen</t>
  </si>
  <si>
    <t>Gestalten von Kunden- und Lieferantenbeziehungen</t>
  </si>
  <si>
    <t>Einsetzen von Technologien der digitalen Arbeitswelt</t>
  </si>
  <si>
    <t>wahlpflichtbereichsspezifische Berufskenntnisse</t>
  </si>
  <si>
    <t>optionsspezifische Berufskenntnisse</t>
  </si>
  <si>
    <t>Handlungskompetenzen</t>
  </si>
  <si>
    <t>a</t>
  </si>
  <si>
    <t>b</t>
  </si>
  <si>
    <t>c</t>
  </si>
  <si>
    <t>d</t>
  </si>
  <si>
    <t>e</t>
  </si>
  <si>
    <t>a1 Kaufmännische Kompetenzentwicklung überprüfen und weiterentwickeln</t>
  </si>
  <si>
    <t>b1 in unterschiedlichen Teams zur Bearbeitung kaufmännischer Aufträge 
zusammenarbeiten und kommunizieren</t>
  </si>
  <si>
    <t>d1 Anliegen von Kunden oder Lieferanten entgegennehmen</t>
  </si>
  <si>
    <t>e1 Applikationen im kaufmännischen Bereich anwenden</t>
  </si>
  <si>
    <t>a2 Netzwerke im kaufmännischen Bereich aufbauen und nutzen
organisieren</t>
  </si>
  <si>
    <t>b2 Schnittstellen in betrieblichen Prozessen koordinieren</t>
  </si>
  <si>
    <t>c2 Kaufmännische Unterstützungsprozesse koordinieren und umsetzen</t>
  </si>
  <si>
    <t>d2 Informations- und Beratungsgespräche mit Kunden oder Lieferaten führen</t>
  </si>
  <si>
    <t>e2 Informationen im wirtschaftlichen und kaufmännischen 
Bereich recherchieren und auswerten</t>
  </si>
  <si>
    <t>c1 Aufgaben und Ressourcen im kaufmännischen Arbeitsbereich planen, 
koordinieren und optimieren</t>
  </si>
  <si>
    <t>a3 Kaufmännische Aufträge entgegennehmen und bearbeiten</t>
  </si>
  <si>
    <t>b3 In wirtschaftlichen Fachdiskussionen mitdiskutieren</t>
  </si>
  <si>
    <t>c3 Betriebliche Prozesse dokumentieren, koordinieren und umsetzen</t>
  </si>
  <si>
    <t>d3 Verkaufs- und Verhandlungsgespräche mit 
Kunden oder Lieferanten führen</t>
  </si>
  <si>
    <t>e3 Markt und betriebsbezogene Statistiken und Daten auswerten und aufbereiten</t>
  </si>
  <si>
    <t>a4 Als selbstverantwortliche Person in der Gesellschaft handeln</t>
  </si>
  <si>
    <t>b4 Kaufmännische Projektmanagementaufgaben 
ausführen und Teilprojekte bearbeiten</t>
  </si>
  <si>
    <t>c4 Marketing- und Kommunikationsaktivitäten umsetzen</t>
  </si>
  <si>
    <t>d4 Beziehungen mit Kunden oder Lieferanten pflegen</t>
  </si>
  <si>
    <t>e4 Betriebsbezogene Inhalte multimedial aufbereiten</t>
  </si>
  <si>
    <t>a5 Politische Themen und kulturelles Bewusstsein 
im Handeln einbeziehen</t>
  </si>
  <si>
    <t>c5 Finanzielle Vorgänge betreuen und 
kontrollieren</t>
  </si>
  <si>
    <t>b5 Betriebliche Veränderungsprozesse 
mitgestalten</t>
  </si>
  <si>
    <t>e5 Technologien im kaufmännischen Bereich einrichten und betreuen (Option "Technologie")</t>
  </si>
  <si>
    <t>c6 Aufgaben im finanziellen Rechnungswesen 
bearbeiten (Option "Finanzen")</t>
  </si>
  <si>
    <t>d6 Anspruchsvolle Beratungs-, Verkaufs- und 
Verhandlungssituationen mit 
Kunden oder Lieferanten in der Fremdsprache gestalten (Option "Fremdsprache")</t>
  </si>
  <si>
    <t>d5 Anspruchsvolle Beratungs-, Verkaufs- und 
Verhandlungssituationen mit 
Kunden oder Lieferanten in der Landessprache gestalten (Option "Standardsprache")</t>
  </si>
  <si>
    <t>e6 Grosse Datenmengen im Unternehmen 
auftragsbezogen auswerten (Option "Technologie")</t>
  </si>
  <si>
    <r>
      <rPr>
        <b/>
        <sz val="11"/>
        <rFont val="Calibri"/>
        <family val="2"/>
      </rPr>
      <t>¼</t>
    </r>
    <r>
      <rPr>
        <b/>
        <sz val="11"/>
        <rFont val="Segoe UI"/>
        <family val="2"/>
      </rPr>
      <t xml:space="preserve"> Erfahrungsnote Betrieb</t>
    </r>
    <r>
      <rPr>
        <sz val="11"/>
        <rFont val="Segoe UI"/>
        <family val="2"/>
      </rPr>
      <t xml:space="preserve">
6 Kompetenznachweise 
1 pro Semester
</t>
    </r>
    <r>
      <rPr>
        <i/>
        <sz val="11"/>
        <rFont val="Segoe UI"/>
        <family val="2"/>
      </rPr>
      <t>Rundung 0.5 (auf halbe Noten)</t>
    </r>
  </si>
  <si>
    <r>
      <rPr>
        <b/>
        <sz val="11"/>
        <rFont val="Segoe UI"/>
        <family val="2"/>
      </rPr>
      <t>¼ Erfahrungsnote üK</t>
    </r>
    <r>
      <rPr>
        <sz val="11"/>
        <rFont val="Segoe UI"/>
        <family val="2"/>
      </rPr>
      <t xml:space="preserve">
2 Kompetenznachweise 
</t>
    </r>
    <r>
      <rPr>
        <i/>
        <sz val="11"/>
        <rFont val="Segoe UI"/>
        <family val="2"/>
      </rPr>
      <t>Rundung 0.5 (auf halbe Noten)</t>
    </r>
  </si>
  <si>
    <r>
      <rPr>
        <b/>
        <sz val="11"/>
        <color theme="0"/>
        <rFont val="Calibri"/>
        <family val="2"/>
      </rPr>
      <t>½</t>
    </r>
    <r>
      <rPr>
        <b/>
        <sz val="11"/>
        <color theme="0"/>
        <rFont val="Segoe UI"/>
        <family val="2"/>
      </rPr>
      <t xml:space="preserve"> Erfahrungsnote schulischer Teil</t>
    </r>
    <r>
      <rPr>
        <sz val="11"/>
        <color theme="0"/>
        <rFont val="Segoe UI"/>
        <family val="2"/>
      </rPr>
      <t xml:space="preserve">
Summe aller Semesterzeugnisnoten
HKB A / HKB B / HKB C = 6 Noten
HKB D / HKB E = 4 Noten
Wahlpflichtbereich (HKB A) = 4 Noten
Option = 2 Noten
</t>
    </r>
    <r>
      <rPr>
        <i/>
        <sz val="11"/>
        <color theme="0"/>
        <rFont val="Segoe UI"/>
        <family val="2"/>
      </rPr>
      <t>Rundung 0.5 (auf halbe Noten)</t>
    </r>
  </si>
  <si>
    <r>
      <t xml:space="preserve">branchenspezifische Fallarbeit
mündlich
50' (ohne Vorbereitungszeit)
</t>
    </r>
    <r>
      <rPr>
        <i/>
        <sz val="11"/>
        <rFont val="Segoe UI"/>
        <family val="2"/>
      </rPr>
      <t>Rundung 0.5 (auf halbe Noten)</t>
    </r>
  </si>
  <si>
    <r>
      <t xml:space="preserve">HKB A mündlich 30' – 20 %
HKB B schriftlich 75' – 20 %
HKB C schriftlich 75' – 20 % 
HKB D mündlich 30' – 20 %
HKB E schriftlich 75' – 20 %
</t>
    </r>
    <r>
      <rPr>
        <i/>
        <sz val="11"/>
        <color theme="0"/>
        <rFont val="Segoe UI"/>
        <family val="2"/>
      </rPr>
      <t>Rundung 0.5 (auf Zehntelnoten)</t>
    </r>
  </si>
  <si>
    <t>40 %</t>
  </si>
  <si>
    <t>30 %</t>
  </si>
  <si>
    <t>Praktische Arbeit
 (30 %, 0.5, 50 Minuten)</t>
  </si>
  <si>
    <t>Berufskenntnisse und Allgemeinbildung
(30 %, 0.1, 4.75 Std., zentral erstellte Prüfungen)</t>
  </si>
  <si>
    <t>Erfahrungsnoten
(40 %, 0.1)</t>
  </si>
  <si>
    <t>Berufliche Praxis (25 %, 0.5)</t>
  </si>
  <si>
    <t>Unterricht Berufskenntnisse / Allgemeinbildung (50 %, 0.5)</t>
  </si>
  <si>
    <t>Überbetriebliche Kurse (25 %, 0.5)</t>
  </si>
  <si>
    <t>Notenrechner BiVo 2023 – Kauffrau/Kaufmann EFZ</t>
  </si>
  <si>
    <t>branchenspezifische Fallarbeit / zentral erstellte Prüfung / mündlich (ev. schriftlich) / Gewichtung und Methoden je nach Branche</t>
  </si>
  <si>
    <t>Wahlpflichtbereich</t>
  </si>
  <si>
    <t>15 Min. Präsentation VA
15 Min. aktive Anwendung</t>
  </si>
  <si>
    <t>75 Min. / Fallarbeit mit Teilaufgaben</t>
  </si>
  <si>
    <t>Handlungssimulationen (inkl.  Fremdsprache)</t>
  </si>
  <si>
    <t>Rollenspiele und aktive Anwendung (inkl. Fremdsprache)</t>
  </si>
  <si>
    <t>HKB A (20 %, 0.5, 30 Min., mündl.)</t>
  </si>
  <si>
    <t>HKB B (20 %, 0.5, 75 Min., schriftl.)</t>
  </si>
  <si>
    <t>HKB C (20 %, 0.5, 75 Min., schriftl.)</t>
  </si>
  <si>
    <t>HKB D (20 %, 0.5, 30 Min., mündl.)</t>
  </si>
  <si>
    <t>HKB E (20 %, 0.5, 75 Min., schriftl.)</t>
  </si>
  <si>
    <t>Das Qualifikationsverfahren kann höchstens zweimal wiederholt werden. 
Es müssen nur die nicht-bestandenen Qualifikationbereiche wiederholt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</si>
</sst>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Segoe UI"/>
      <family val="2"/>
    </font>
    <font>
      <b/>
      <sz val="20"/>
      <name val="Segoe UI"/>
      <family val="2"/>
    </font>
    <font>
      <sz val="11"/>
      <name val="Segoe UI"/>
      <family val="2"/>
    </font>
    <font>
      <b/>
      <sz val="20"/>
      <color rgb="FFFFFFFF"/>
      <name val="Segoe UI"/>
      <family val="2"/>
    </font>
    <font>
      <sz val="11"/>
      <color theme="1"/>
      <name val="Segoe UI"/>
      <family val="2"/>
    </font>
    <font>
      <sz val="11"/>
      <color rgb="FFFFFFFF"/>
      <name val="Segoe UI"/>
      <family val="2"/>
    </font>
    <font>
      <b/>
      <sz val="11"/>
      <color rgb="FFFFFFFF"/>
      <name val="Segoe UI"/>
      <family val="2"/>
    </font>
    <font>
      <b/>
      <i/>
      <sz val="11"/>
      <color rgb="FFFFFFFF"/>
      <name val="Segoe UI"/>
      <family val="2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sz val="20"/>
      <color theme="0"/>
      <name val="Segoe UI"/>
      <family val="2"/>
    </font>
    <font>
      <b/>
      <sz val="11"/>
      <color theme="0"/>
      <name val="Segoe UI"/>
      <family val="2"/>
    </font>
    <font>
      <i/>
      <sz val="11"/>
      <color theme="0"/>
      <name val="Segoe UI"/>
      <family val="2"/>
    </font>
    <font>
      <b/>
      <i/>
      <sz val="11"/>
      <color theme="0"/>
      <name val="Segoe UI"/>
      <family val="2"/>
    </font>
    <font>
      <b/>
      <sz val="30"/>
      <color theme="1"/>
      <name val="Segoe UI"/>
      <family val="2"/>
    </font>
    <font>
      <b/>
      <sz val="8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28"/>
      <color theme="1"/>
      <name val="Segoe UI"/>
      <family val="2"/>
    </font>
    <font>
      <b/>
      <sz val="9"/>
      <color theme="0"/>
      <name val="Segoe U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i/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2C3D6B"/>
      </left>
      <right style="thin">
        <color rgb="FF2C3D6B"/>
      </right>
      <top style="thin">
        <color rgb="FF2C3D6B"/>
      </top>
      <bottom style="thin">
        <color rgb="FF2C3D6B"/>
      </bottom>
      <diagonal/>
    </border>
    <border>
      <left style="thin">
        <color rgb="FF2C3D6B"/>
      </left>
      <right style="thin">
        <color rgb="FF2C3D6B"/>
      </right>
      <top style="thin">
        <color rgb="FF2C3D6B"/>
      </top>
      <bottom/>
      <diagonal/>
    </border>
    <border>
      <left style="thin">
        <color rgb="FF2C3D6B"/>
      </left>
      <right style="thin">
        <color rgb="FF2C3D6B"/>
      </right>
      <top/>
      <bottom/>
      <diagonal/>
    </border>
    <border>
      <left style="thin">
        <color rgb="FF2C3D6B"/>
      </left>
      <right style="thin">
        <color rgb="FF2C3D6B"/>
      </right>
      <top/>
      <bottom style="thin">
        <color rgb="FF2C3D6B"/>
      </bottom>
      <diagonal/>
    </border>
    <border>
      <left style="medium">
        <color rgb="FF2C3D6B"/>
      </left>
      <right/>
      <top style="medium">
        <color rgb="FF2C3D6B"/>
      </top>
      <bottom/>
      <diagonal/>
    </border>
    <border>
      <left/>
      <right/>
      <top style="medium">
        <color rgb="FF2C3D6B"/>
      </top>
      <bottom/>
      <diagonal/>
    </border>
    <border>
      <left style="thin">
        <color rgb="FF2C3D6B"/>
      </left>
      <right style="thin">
        <color rgb="FF2C3D6B"/>
      </right>
      <top style="medium">
        <color rgb="FF2C3D6B"/>
      </top>
      <bottom/>
      <diagonal/>
    </border>
    <border>
      <left style="thin">
        <color rgb="FF2C3D6B"/>
      </left>
      <right style="medium">
        <color rgb="FF2C3D6B"/>
      </right>
      <top style="medium">
        <color rgb="FF2C3D6B"/>
      </top>
      <bottom/>
      <diagonal/>
    </border>
    <border>
      <left style="medium">
        <color rgb="FF2C3D6B"/>
      </left>
      <right/>
      <top/>
      <bottom/>
      <diagonal/>
    </border>
    <border>
      <left style="thin">
        <color rgb="FF2C3D6B"/>
      </left>
      <right style="medium">
        <color rgb="FF2C3D6B"/>
      </right>
      <top/>
      <bottom style="thin">
        <color rgb="FF2C3D6B"/>
      </bottom>
      <diagonal/>
    </border>
    <border>
      <left/>
      <right style="medium">
        <color rgb="FF2C3D6B"/>
      </right>
      <top/>
      <bottom/>
      <diagonal/>
    </border>
    <border>
      <left style="thin">
        <color rgb="FF2C3D6B"/>
      </left>
      <right style="medium">
        <color rgb="FF2C3D6B"/>
      </right>
      <top style="thin">
        <color rgb="FF2C3D6B"/>
      </top>
      <bottom/>
      <diagonal/>
    </border>
    <border>
      <left style="medium">
        <color rgb="FF2C3D6B"/>
      </left>
      <right/>
      <top/>
      <bottom style="medium">
        <color rgb="FF2C3D6B"/>
      </bottom>
      <diagonal/>
    </border>
    <border>
      <left/>
      <right/>
      <top/>
      <bottom style="medium">
        <color rgb="FF2C3D6B"/>
      </bottom>
      <diagonal/>
    </border>
    <border>
      <left style="thin">
        <color rgb="FF2C3D6B"/>
      </left>
      <right style="thin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2C3D6B"/>
      </left>
      <right style="thin">
        <color rgb="FF2C3D6B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2C3D6B"/>
      </left>
      <right style="thin">
        <color rgb="FF2C3D6B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2C3D6B"/>
      </right>
      <top style="thin">
        <color rgb="FF2C3D6B"/>
      </top>
      <bottom/>
      <diagonal/>
    </border>
    <border>
      <left/>
      <right/>
      <top style="thin">
        <color rgb="FF2C3D6B"/>
      </top>
      <bottom/>
      <diagonal/>
    </border>
    <border>
      <left/>
      <right style="medium">
        <color rgb="FF2C3D6B"/>
      </right>
      <top style="thin">
        <color rgb="FF2C3D6B"/>
      </top>
      <bottom style="thin">
        <color rgb="FF2C3D6B"/>
      </bottom>
      <diagonal/>
    </border>
    <border>
      <left/>
      <right/>
      <top style="thin">
        <color rgb="FF2C3D6B"/>
      </top>
      <bottom style="medium">
        <color rgb="FF2C3D6B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0" xfId="0" applyFont="1" applyFill="1"/>
    <xf numFmtId="0" fontId="4" fillId="5" borderId="0" xfId="0" applyFont="1" applyFill="1"/>
    <xf numFmtId="0" fontId="4" fillId="3" borderId="0" xfId="0" applyFont="1" applyFill="1" applyAlignment="1">
      <alignment vertical="top" wrapText="1"/>
    </xf>
    <xf numFmtId="0" fontId="2" fillId="0" borderId="0" xfId="0" applyFont="1"/>
    <xf numFmtId="0" fontId="4" fillId="0" borderId="0" xfId="0" applyFont="1"/>
    <xf numFmtId="9" fontId="4" fillId="5" borderId="0" xfId="0" applyNumberFormat="1" applyFont="1" applyFill="1"/>
    <xf numFmtId="9" fontId="2" fillId="5" borderId="0" xfId="0" applyNumberFormat="1" applyFont="1" applyFill="1" applyAlignment="1">
      <alignment horizontal="left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17" fontId="7" fillId="2" borderId="0" xfId="0" quotePrefix="1" applyNumberFormat="1" applyFont="1" applyFill="1" applyAlignment="1">
      <alignment horizontal="left"/>
    </xf>
    <xf numFmtId="0" fontId="9" fillId="2" borderId="0" xfId="0" applyFont="1" applyFill="1"/>
    <xf numFmtId="0" fontId="7" fillId="2" borderId="0" xfId="0" applyFont="1" applyFill="1" applyAlignment="1">
      <alignment vertical="top" wrapText="1"/>
    </xf>
    <xf numFmtId="0" fontId="1" fillId="0" borderId="0" xfId="0" applyFont="1"/>
    <xf numFmtId="0" fontId="10" fillId="0" borderId="0" xfId="0" applyFont="1"/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0" fontId="13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6" fillId="0" borderId="0" xfId="0" applyFont="1"/>
    <xf numFmtId="0" fontId="14" fillId="0" borderId="19" xfId="0" applyFont="1" applyBorder="1" applyAlignment="1">
      <alignment horizontal="center" vertical="center" textRotation="90" wrapText="1"/>
    </xf>
    <xf numFmtId="0" fontId="6" fillId="0" borderId="19" xfId="0" applyFont="1" applyBorder="1"/>
    <xf numFmtId="0" fontId="21" fillId="0" borderId="19" xfId="0" applyFont="1" applyBorder="1" applyAlignment="1">
      <alignment horizontal="center" vertical="center" textRotation="45"/>
    </xf>
    <xf numFmtId="0" fontId="6" fillId="0" borderId="21" xfId="0" applyFont="1" applyBorder="1" applyAlignment="1">
      <alignment vertical="center"/>
    </xf>
    <xf numFmtId="0" fontId="14" fillId="0" borderId="0" xfId="0" applyFont="1" applyAlignment="1">
      <alignment horizontal="center" vertical="center" textRotation="90" wrapText="1"/>
    </xf>
    <xf numFmtId="0" fontId="21" fillId="0" borderId="0" xfId="0" applyFont="1" applyAlignment="1">
      <alignment horizontal="center" vertical="center" textRotation="45"/>
    </xf>
    <xf numFmtId="0" fontId="6" fillId="0" borderId="23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textRotation="90" wrapText="1"/>
    </xf>
    <xf numFmtId="0" fontId="6" fillId="0" borderId="25" xfId="0" applyFont="1" applyBorder="1"/>
    <xf numFmtId="0" fontId="21" fillId="0" borderId="25" xfId="0" applyFont="1" applyBorder="1" applyAlignment="1">
      <alignment horizontal="center" vertical="center" textRotation="45"/>
    </xf>
    <xf numFmtId="0" fontId="6" fillId="0" borderId="27" xfId="0" applyFont="1" applyBorder="1"/>
    <xf numFmtId="0" fontId="14" fillId="0" borderId="6" xfId="0" applyFont="1" applyBorder="1" applyAlignment="1">
      <alignment horizontal="center" vertical="center" textRotation="90" wrapText="1"/>
    </xf>
    <xf numFmtId="0" fontId="6" fillId="0" borderId="6" xfId="0" applyFont="1" applyBorder="1"/>
    <xf numFmtId="0" fontId="21" fillId="0" borderId="6" xfId="0" applyFont="1" applyBorder="1" applyAlignment="1">
      <alignment horizontal="center" vertical="center" textRotation="45"/>
    </xf>
    <xf numFmtId="0" fontId="14" fillId="0" borderId="0" xfId="0" applyFont="1" applyAlignment="1">
      <alignment horizontal="center" vertical="center" textRotation="90"/>
    </xf>
    <xf numFmtId="0" fontId="6" fillId="0" borderId="11" xfId="0" applyFont="1" applyBorder="1"/>
    <xf numFmtId="0" fontId="20" fillId="0" borderId="29" xfId="0" applyFont="1" applyBorder="1"/>
    <xf numFmtId="0" fontId="6" fillId="0" borderId="28" xfId="0" applyFont="1" applyBorder="1" applyAlignment="1">
      <alignment vertical="center"/>
    </xf>
    <xf numFmtId="0" fontId="20" fillId="0" borderId="0" xfId="0" applyFont="1"/>
    <xf numFmtId="0" fontId="6" fillId="0" borderId="30" xfId="0" applyFont="1" applyBorder="1" applyAlignment="1">
      <alignment vertical="center"/>
    </xf>
    <xf numFmtId="0" fontId="14" fillId="0" borderId="14" xfId="0" applyFont="1" applyBorder="1" applyAlignment="1">
      <alignment horizontal="center" vertical="center" textRotation="90"/>
    </xf>
    <xf numFmtId="0" fontId="6" fillId="0" borderId="14" xfId="0" applyFont="1" applyBorder="1"/>
    <xf numFmtId="0" fontId="21" fillId="0" borderId="14" xfId="0" applyFont="1" applyBorder="1" applyAlignment="1">
      <alignment horizontal="center" vertical="center" textRotation="45"/>
    </xf>
    <xf numFmtId="0" fontId="14" fillId="0" borderId="29" xfId="0" applyFont="1" applyBorder="1"/>
    <xf numFmtId="0" fontId="6" fillId="0" borderId="29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31" xfId="0" applyFont="1" applyBorder="1"/>
    <xf numFmtId="0" fontId="6" fillId="0" borderId="31" xfId="0" applyFont="1" applyBorder="1"/>
    <xf numFmtId="0" fontId="14" fillId="6" borderId="20" xfId="0" applyFont="1" applyFill="1" applyBorder="1"/>
    <xf numFmtId="0" fontId="14" fillId="6" borderId="7" xfId="0" applyFont="1" applyFill="1" applyBorder="1"/>
    <xf numFmtId="0" fontId="2" fillId="6" borderId="4" xfId="0" applyFont="1" applyFill="1" applyBorder="1" applyAlignment="1">
      <alignment vertical="center" wrapText="1"/>
    </xf>
    <xf numFmtId="0" fontId="14" fillId="6" borderId="2" xfId="0" applyFont="1" applyFill="1" applyBorder="1"/>
    <xf numFmtId="0" fontId="14" fillId="6" borderId="2" xfId="0" applyFon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2" fillId="6" borderId="3" xfId="0" applyFont="1" applyFill="1" applyBorder="1"/>
    <xf numFmtId="0" fontId="14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2" fillId="5" borderId="0" xfId="0" applyFont="1" applyFill="1" applyAlignment="1">
      <alignment wrapText="1"/>
    </xf>
    <xf numFmtId="9" fontId="14" fillId="2" borderId="0" xfId="0" quotePrefix="1" applyNumberFormat="1" applyFont="1" applyFill="1" applyAlignment="1">
      <alignment horizontal="center" vertical="center"/>
    </xf>
    <xf numFmtId="9" fontId="14" fillId="2" borderId="0" xfId="0" quotePrefix="1" applyNumberFormat="1" applyFont="1" applyFill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4" fillId="2" borderId="1" xfId="0" applyFont="1" applyFill="1" applyBorder="1"/>
    <xf numFmtId="0" fontId="0" fillId="0" borderId="0" xfId="0" applyAlignment="1">
      <alignment horizontal="center"/>
    </xf>
    <xf numFmtId="0" fontId="2" fillId="2" borderId="32" xfId="0" applyFont="1" applyFill="1" applyBorder="1"/>
    <xf numFmtId="0" fontId="15" fillId="2" borderId="32" xfId="0" applyFont="1" applyFill="1" applyBorder="1" applyAlignment="1">
      <alignment horizontal="center"/>
    </xf>
    <xf numFmtId="0" fontId="16" fillId="2" borderId="32" xfId="0" applyFont="1" applyFill="1" applyBorder="1"/>
    <xf numFmtId="0" fontId="14" fillId="2" borderId="33" xfId="0" applyFont="1" applyFill="1" applyBorder="1" applyAlignment="1">
      <alignment vertical="top"/>
    </xf>
    <xf numFmtId="0" fontId="14" fillId="2" borderId="33" xfId="0" applyFont="1" applyFill="1" applyBorder="1" applyAlignment="1">
      <alignment vertical="top" wrapText="1"/>
    </xf>
    <xf numFmtId="0" fontId="4" fillId="7" borderId="33" xfId="0" applyFont="1" applyFill="1" applyBorder="1" applyAlignment="1">
      <alignment vertical="top"/>
    </xf>
    <xf numFmtId="0" fontId="4" fillId="7" borderId="33" xfId="0" applyFont="1" applyFill="1" applyBorder="1" applyAlignment="1">
      <alignment vertical="top" wrapText="1"/>
    </xf>
    <xf numFmtId="0" fontId="4" fillId="5" borderId="33" xfId="0" applyFont="1" applyFill="1" applyBorder="1" applyAlignment="1">
      <alignment vertical="top" wrapText="1"/>
    </xf>
    <xf numFmtId="0" fontId="3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164" fontId="2" fillId="6" borderId="2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wrapText="1"/>
    </xf>
    <xf numFmtId="0" fontId="17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center" textRotation="45"/>
    </xf>
    <xf numFmtId="0" fontId="21" fillId="0" borderId="0" xfId="0" applyFont="1" applyAlignment="1">
      <alignment horizontal="center" vertical="center" textRotation="45"/>
    </xf>
    <xf numFmtId="0" fontId="21" fillId="0" borderId="14" xfId="0" applyFont="1" applyBorder="1" applyAlignment="1">
      <alignment horizontal="center" vertical="center" textRotation="45"/>
    </xf>
    <xf numFmtId="0" fontId="2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 wrapText="1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/>
    </xf>
    <xf numFmtId="0" fontId="21" fillId="0" borderId="19" xfId="0" applyFont="1" applyBorder="1" applyAlignment="1">
      <alignment horizontal="center" vertical="center" textRotation="45"/>
    </xf>
    <xf numFmtId="0" fontId="21" fillId="0" borderId="25" xfId="0" applyFont="1" applyBorder="1" applyAlignment="1">
      <alignment horizontal="center" vertical="center" textRotation="45"/>
    </xf>
    <xf numFmtId="164" fontId="2" fillId="6" borderId="8" xfId="0" applyNumberFormat="1" applyFont="1" applyFill="1" applyBorder="1" applyAlignment="1">
      <alignment horizontal="center" vertical="center"/>
    </xf>
    <xf numFmtId="164" fontId="2" fillId="6" borderId="17" xfId="0" applyNumberFormat="1" applyFont="1" applyFill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164" fontId="2" fillId="6" borderId="12" xfId="0" applyNumberFormat="1" applyFont="1" applyFill="1" applyBorder="1" applyAlignment="1">
      <alignment horizontal="center" vertical="center"/>
    </xf>
    <xf numFmtId="164" fontId="2" fillId="6" borderId="16" xfId="0" applyNumberFormat="1" applyFont="1" applyFill="1" applyBorder="1" applyAlignment="1">
      <alignment horizontal="center" vertical="center"/>
    </xf>
    <xf numFmtId="164" fontId="14" fillId="6" borderId="0" xfId="0" applyNumberFormat="1" applyFont="1" applyFill="1" applyAlignment="1" applyProtection="1">
      <alignment horizontal="center" vertical="center"/>
      <protection locked="0"/>
    </xf>
    <xf numFmtId="164" fontId="14" fillId="6" borderId="0" xfId="0" applyNumberFormat="1" applyFont="1" applyFill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 vertical="center" textRotation="90"/>
    </xf>
    <xf numFmtId="0" fontId="14" fillId="2" borderId="13" xfId="0" applyFont="1" applyFill="1" applyBorder="1" applyAlignment="1">
      <alignment horizontal="center" vertical="center" textRotation="90"/>
    </xf>
    <xf numFmtId="0" fontId="14" fillId="2" borderId="18" xfId="0" applyFont="1" applyFill="1" applyBorder="1" applyAlignment="1">
      <alignment horizontal="center" vertical="center" textRotation="90" wrapText="1"/>
    </xf>
    <xf numFmtId="0" fontId="14" fillId="2" borderId="22" xfId="0" applyFont="1" applyFill="1" applyBorder="1" applyAlignment="1">
      <alignment horizontal="center" vertical="center" textRotation="90" wrapText="1"/>
    </xf>
    <xf numFmtId="0" fontId="14" fillId="2" borderId="24" xfId="0" applyFont="1" applyFill="1" applyBorder="1" applyAlignment="1">
      <alignment horizontal="center" vertical="center" textRotation="90" wrapText="1"/>
    </xf>
    <xf numFmtId="164" fontId="2" fillId="6" borderId="8" xfId="0" applyNumberFormat="1" applyFont="1" applyFill="1" applyBorder="1" applyAlignment="1" applyProtection="1">
      <alignment horizontal="center" vertical="center"/>
      <protection locked="0"/>
    </xf>
    <xf numFmtId="164" fontId="2" fillId="6" borderId="10" xfId="0" applyNumberFormat="1" applyFont="1" applyFill="1" applyBorder="1" applyAlignment="1" applyProtection="1">
      <alignment horizontal="center" vertical="center"/>
      <protection locked="0"/>
    </xf>
    <xf numFmtId="164" fontId="2" fillId="6" borderId="12" xfId="0" applyNumberFormat="1" applyFont="1" applyFill="1" applyBorder="1" applyAlignment="1" applyProtection="1">
      <alignment horizontal="center" vertical="center"/>
      <protection locked="0"/>
    </xf>
    <xf numFmtId="164" fontId="2" fillId="6" borderId="17" xfId="0" applyNumberFormat="1" applyFont="1" applyFill="1" applyBorder="1" applyAlignment="1" applyProtection="1">
      <alignment horizontal="center" vertical="center"/>
      <protection locked="0"/>
    </xf>
    <xf numFmtId="164" fontId="2" fillId="6" borderId="16" xfId="0" applyNumberFormat="1" applyFont="1" applyFill="1" applyBorder="1" applyAlignment="1" applyProtection="1">
      <alignment horizontal="center" vertical="center"/>
      <protection locked="0"/>
    </xf>
    <xf numFmtId="9" fontId="4" fillId="3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EABC5"/>
      <color rgb="FF2C3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18C4-C914-4FC7-8391-28EF02D3EC0B}">
  <sheetPr>
    <pageSetUpPr fitToPage="1"/>
  </sheetPr>
  <dimension ref="A1:R45"/>
  <sheetViews>
    <sheetView tabSelected="1" topLeftCell="A13" zoomScaleNormal="100" workbookViewId="0">
      <selection activeCell="V40" sqref="V40"/>
    </sheetView>
  </sheetViews>
  <sheetFormatPr baseColWidth="10" defaultRowHeight="15" x14ac:dyDescent="0.25"/>
  <cols>
    <col min="1" max="1" width="14.5703125" customWidth="1"/>
    <col min="2" max="2" width="2.7109375" customWidth="1"/>
    <col min="3" max="3" width="36.140625" customWidth="1"/>
    <col min="4" max="4" width="2.7109375" customWidth="1"/>
    <col min="5" max="10" width="8.7109375" customWidth="1"/>
    <col min="11" max="11" width="2.7109375" customWidth="1"/>
    <col min="13" max="13" width="2.7109375" customWidth="1"/>
    <col min="15" max="15" width="2.7109375" customWidth="1"/>
    <col min="17" max="17" width="2.7109375" customWidth="1"/>
  </cols>
  <sheetData>
    <row r="1" spans="1:18" ht="43.5" x14ac:dyDescent="0.75">
      <c r="A1" s="93" t="s">
        <v>104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24"/>
      <c r="R1" s="24"/>
    </row>
    <row r="2" spans="1:18" ht="16.5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6.5" customHeight="1" x14ac:dyDescent="0.3">
      <c r="A3" s="97" t="s">
        <v>1</v>
      </c>
      <c r="B3" s="68"/>
      <c r="C3" s="98" t="s">
        <v>0</v>
      </c>
      <c r="D3" s="1"/>
      <c r="E3" s="103" t="s">
        <v>13</v>
      </c>
      <c r="F3" s="103"/>
      <c r="G3" s="103"/>
      <c r="H3" s="103"/>
      <c r="I3" s="103"/>
      <c r="J3" s="103"/>
      <c r="K3" s="1"/>
      <c r="L3" s="104" t="s">
        <v>14</v>
      </c>
      <c r="M3" s="1"/>
      <c r="N3" s="104" t="s">
        <v>15</v>
      </c>
      <c r="O3" s="1"/>
      <c r="P3" s="104" t="s">
        <v>17</v>
      </c>
      <c r="Q3" s="24"/>
      <c r="R3" s="24"/>
    </row>
    <row r="4" spans="1:18" ht="21" customHeight="1" x14ac:dyDescent="0.3">
      <c r="A4" s="97"/>
      <c r="B4" s="70"/>
      <c r="C4" s="98"/>
      <c r="D4" s="1"/>
      <c r="E4" s="103"/>
      <c r="F4" s="103"/>
      <c r="G4" s="103"/>
      <c r="H4" s="103"/>
      <c r="I4" s="103"/>
      <c r="J4" s="103"/>
      <c r="K4" s="1"/>
      <c r="L4" s="104"/>
      <c r="M4" s="1"/>
      <c r="N4" s="104"/>
      <c r="O4" s="1"/>
      <c r="P4" s="104"/>
      <c r="Q4" s="24"/>
      <c r="R4" s="24"/>
    </row>
    <row r="5" spans="1:18" ht="17.25" thickBot="1" x14ac:dyDescent="0.3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14.85" customHeight="1" x14ac:dyDescent="0.3">
      <c r="A6" s="122" t="s">
        <v>98</v>
      </c>
      <c r="B6" s="25"/>
      <c r="C6" s="55" t="s">
        <v>18</v>
      </c>
      <c r="D6" s="26"/>
      <c r="E6" s="106" t="s">
        <v>16</v>
      </c>
      <c r="F6" s="106"/>
      <c r="G6" s="106"/>
      <c r="H6" s="106"/>
      <c r="I6" s="27"/>
      <c r="J6" s="27"/>
      <c r="K6" s="26"/>
      <c r="L6" s="28"/>
      <c r="M6" s="24"/>
      <c r="N6" s="113"/>
      <c r="O6" s="24"/>
      <c r="P6" s="105" t="str">
        <f>IF(N6="","",ROUND(30%*N6+30%*N10+40%*N27,1))</f>
        <v/>
      </c>
      <c r="Q6" s="24"/>
      <c r="R6" s="24"/>
    </row>
    <row r="7" spans="1:18" ht="59.1" customHeight="1" x14ac:dyDescent="0.3">
      <c r="A7" s="123"/>
      <c r="B7" s="29"/>
      <c r="C7" s="99" t="s">
        <v>105</v>
      </c>
      <c r="D7" s="24"/>
      <c r="E7" s="95"/>
      <c r="F7" s="95"/>
      <c r="G7" s="95"/>
      <c r="H7" s="95"/>
      <c r="I7" s="30"/>
      <c r="J7" s="30"/>
      <c r="K7" s="24"/>
      <c r="L7" s="31"/>
      <c r="M7" s="24"/>
      <c r="N7" s="113"/>
      <c r="O7" s="24"/>
      <c r="P7" s="105"/>
      <c r="Q7" s="24"/>
      <c r="R7" s="24"/>
    </row>
    <row r="8" spans="1:18" ht="28.5" customHeight="1" thickBot="1" x14ac:dyDescent="0.35">
      <c r="A8" s="124"/>
      <c r="B8" s="32"/>
      <c r="C8" s="100"/>
      <c r="D8" s="33"/>
      <c r="E8" s="107"/>
      <c r="F8" s="107"/>
      <c r="G8" s="107"/>
      <c r="H8" s="107"/>
      <c r="I8" s="34"/>
      <c r="J8" s="34"/>
      <c r="K8" s="33"/>
      <c r="L8" s="35"/>
      <c r="M8" s="24"/>
      <c r="N8" s="113"/>
      <c r="O8" s="24"/>
      <c r="P8" s="105"/>
      <c r="Q8" s="24"/>
      <c r="R8" s="24"/>
    </row>
    <row r="9" spans="1:18" ht="17.25" thickBot="1" x14ac:dyDescent="0.3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105"/>
      <c r="Q9" s="24"/>
      <c r="R9" s="24"/>
    </row>
    <row r="10" spans="1:18" ht="16.5" x14ac:dyDescent="0.3">
      <c r="A10" s="119" t="s">
        <v>99</v>
      </c>
      <c r="B10" s="36"/>
      <c r="C10" s="56" t="s">
        <v>111</v>
      </c>
      <c r="D10" s="37"/>
      <c r="E10" s="94" t="s">
        <v>16</v>
      </c>
      <c r="F10" s="94"/>
      <c r="G10" s="94"/>
      <c r="H10" s="94"/>
      <c r="I10" s="38"/>
      <c r="J10" s="38"/>
      <c r="K10" s="37"/>
      <c r="L10" s="125"/>
      <c r="M10" s="24"/>
      <c r="N10" s="114" t="str">
        <f>IF(L10="","",ROUND(20%*L10+20%*L13+20%*L16+20%*L20+20%*L24,1))</f>
        <v/>
      </c>
      <c r="O10" s="24"/>
      <c r="P10" s="105"/>
      <c r="Q10" s="24"/>
      <c r="R10" s="24"/>
    </row>
    <row r="11" spans="1:18" ht="33" x14ac:dyDescent="0.3">
      <c r="A11" s="120"/>
      <c r="B11" s="39"/>
      <c r="C11" s="57" t="s">
        <v>107</v>
      </c>
      <c r="D11" s="24"/>
      <c r="E11" s="95"/>
      <c r="F11" s="95"/>
      <c r="G11" s="95"/>
      <c r="H11" s="95"/>
      <c r="I11" s="30"/>
      <c r="J11" s="30"/>
      <c r="K11" s="24"/>
      <c r="L11" s="126"/>
      <c r="M11" s="24"/>
      <c r="N11" s="114"/>
      <c r="O11" s="24"/>
      <c r="P11" s="105"/>
      <c r="Q11" s="24"/>
      <c r="R11" s="24"/>
    </row>
    <row r="12" spans="1:18" ht="16.5" x14ac:dyDescent="0.3">
      <c r="A12" s="120"/>
      <c r="B12" s="39"/>
      <c r="C12" s="24"/>
      <c r="D12" s="24"/>
      <c r="E12" s="95"/>
      <c r="F12" s="95"/>
      <c r="G12" s="95"/>
      <c r="H12" s="95"/>
      <c r="I12" s="30"/>
      <c r="J12" s="30"/>
      <c r="K12" s="24"/>
      <c r="L12" s="40"/>
      <c r="M12" s="24"/>
      <c r="N12" s="114"/>
      <c r="O12" s="24"/>
      <c r="P12" s="105"/>
      <c r="Q12" s="24"/>
      <c r="R12" s="24"/>
    </row>
    <row r="13" spans="1:18" ht="16.5" x14ac:dyDescent="0.3">
      <c r="A13" s="120"/>
      <c r="B13" s="39"/>
      <c r="C13" s="58" t="s">
        <v>112</v>
      </c>
      <c r="D13" s="24"/>
      <c r="E13" s="95"/>
      <c r="F13" s="95"/>
      <c r="G13" s="95"/>
      <c r="H13" s="95"/>
      <c r="I13" s="30"/>
      <c r="J13" s="30"/>
      <c r="K13" s="24"/>
      <c r="L13" s="127"/>
      <c r="M13" s="24"/>
      <c r="N13" s="114"/>
      <c r="O13" s="24"/>
      <c r="P13" s="105"/>
      <c r="Q13" s="24"/>
      <c r="R13" s="24"/>
    </row>
    <row r="14" spans="1:18" ht="16.5" x14ac:dyDescent="0.3">
      <c r="A14" s="120"/>
      <c r="B14" s="39"/>
      <c r="C14" s="57" t="s">
        <v>108</v>
      </c>
      <c r="D14" s="24"/>
      <c r="E14" s="95"/>
      <c r="F14" s="95"/>
      <c r="G14" s="95"/>
      <c r="H14" s="95"/>
      <c r="I14" s="30"/>
      <c r="J14" s="30"/>
      <c r="K14" s="24"/>
      <c r="L14" s="126"/>
      <c r="M14" s="24"/>
      <c r="N14" s="114"/>
      <c r="O14" s="24"/>
      <c r="P14" s="105"/>
      <c r="Q14" s="24"/>
      <c r="R14" s="24"/>
    </row>
    <row r="15" spans="1:18" ht="16.5" x14ac:dyDescent="0.3">
      <c r="A15" s="120"/>
      <c r="B15" s="39"/>
      <c r="C15" s="24"/>
      <c r="D15" s="24"/>
      <c r="E15" s="95"/>
      <c r="F15" s="95"/>
      <c r="G15" s="95"/>
      <c r="H15" s="95"/>
      <c r="I15" s="30"/>
      <c r="J15" s="30"/>
      <c r="K15" s="24"/>
      <c r="L15" s="40"/>
      <c r="M15" s="24"/>
      <c r="N15" s="114"/>
      <c r="O15" s="24"/>
      <c r="P15" s="105"/>
      <c r="Q15" s="24"/>
      <c r="R15" s="24"/>
    </row>
    <row r="16" spans="1:18" ht="16.5" x14ac:dyDescent="0.3">
      <c r="A16" s="120"/>
      <c r="B16" s="39"/>
      <c r="C16" s="58" t="s">
        <v>113</v>
      </c>
      <c r="D16" s="24"/>
      <c r="E16" s="95"/>
      <c r="F16" s="95"/>
      <c r="G16" s="95"/>
      <c r="H16" s="95"/>
      <c r="I16" s="30"/>
      <c r="J16" s="30"/>
      <c r="K16" s="24"/>
      <c r="L16" s="127"/>
      <c r="M16" s="24"/>
      <c r="N16" s="114"/>
      <c r="O16" s="24"/>
      <c r="P16" s="105"/>
      <c r="Q16" s="24"/>
      <c r="R16" s="24"/>
    </row>
    <row r="17" spans="1:18" ht="16.5" x14ac:dyDescent="0.3">
      <c r="A17" s="120"/>
      <c r="B17" s="39"/>
      <c r="C17" s="101" t="s">
        <v>109</v>
      </c>
      <c r="D17" s="24"/>
      <c r="E17" s="95"/>
      <c r="F17" s="95"/>
      <c r="G17" s="95"/>
      <c r="H17" s="95"/>
      <c r="I17" s="30"/>
      <c r="J17" s="30"/>
      <c r="K17" s="24"/>
      <c r="L17" s="128"/>
      <c r="M17" s="24"/>
      <c r="N17" s="114"/>
      <c r="O17" s="24"/>
      <c r="P17" s="105"/>
      <c r="Q17" s="24"/>
      <c r="R17" s="24"/>
    </row>
    <row r="18" spans="1:18" ht="16.5" x14ac:dyDescent="0.3">
      <c r="A18" s="120"/>
      <c r="B18" s="39"/>
      <c r="C18" s="102"/>
      <c r="D18" s="24"/>
      <c r="E18" s="95"/>
      <c r="F18" s="95"/>
      <c r="G18" s="95"/>
      <c r="H18" s="95"/>
      <c r="I18" s="30"/>
      <c r="J18" s="30"/>
      <c r="K18" s="24"/>
      <c r="L18" s="126"/>
      <c r="M18" s="24"/>
      <c r="N18" s="114"/>
      <c r="O18" s="24"/>
      <c r="P18" s="105"/>
      <c r="Q18" s="24"/>
      <c r="R18" s="24"/>
    </row>
    <row r="19" spans="1:18" ht="16.5" x14ac:dyDescent="0.3">
      <c r="A19" s="120"/>
      <c r="B19" s="39"/>
      <c r="C19" s="41"/>
      <c r="D19" s="24"/>
      <c r="E19" s="95"/>
      <c r="F19" s="95"/>
      <c r="G19" s="95"/>
      <c r="H19" s="95"/>
      <c r="I19" s="30"/>
      <c r="J19" s="30"/>
      <c r="K19" s="24"/>
      <c r="L19" s="42"/>
      <c r="M19" s="24"/>
      <c r="N19" s="114"/>
      <c r="O19" s="24"/>
      <c r="P19" s="105"/>
      <c r="Q19" s="24"/>
      <c r="R19" s="24"/>
    </row>
    <row r="20" spans="1:18" ht="16.5" x14ac:dyDescent="0.3">
      <c r="A20" s="120"/>
      <c r="B20" s="39"/>
      <c r="C20" s="58" t="s">
        <v>114</v>
      </c>
      <c r="D20" s="24"/>
      <c r="E20" s="95"/>
      <c r="F20" s="95"/>
      <c r="G20" s="95"/>
      <c r="H20" s="95"/>
      <c r="I20" s="30"/>
      <c r="J20" s="30"/>
      <c r="K20" s="24"/>
      <c r="L20" s="127"/>
      <c r="M20" s="24"/>
      <c r="N20" s="114"/>
      <c r="O20" s="24"/>
      <c r="P20" s="105"/>
      <c r="Q20" s="24"/>
      <c r="R20" s="24"/>
    </row>
    <row r="21" spans="1:18" ht="16.5" x14ac:dyDescent="0.3">
      <c r="A21" s="120"/>
      <c r="B21" s="39"/>
      <c r="C21" s="101" t="s">
        <v>110</v>
      </c>
      <c r="D21" s="24"/>
      <c r="E21" s="95"/>
      <c r="F21" s="95"/>
      <c r="G21" s="95"/>
      <c r="H21" s="95"/>
      <c r="I21" s="30"/>
      <c r="J21" s="30"/>
      <c r="K21" s="24"/>
      <c r="L21" s="128"/>
      <c r="M21" s="24"/>
      <c r="N21" s="114"/>
      <c r="O21" s="24"/>
      <c r="P21" s="105"/>
      <c r="Q21" s="24"/>
      <c r="R21" s="24"/>
    </row>
    <row r="22" spans="1:18" ht="16.5" x14ac:dyDescent="0.3">
      <c r="A22" s="120"/>
      <c r="B22" s="39"/>
      <c r="C22" s="102"/>
      <c r="D22" s="24"/>
      <c r="E22" s="95"/>
      <c r="F22" s="95"/>
      <c r="G22" s="95"/>
      <c r="H22" s="95"/>
      <c r="I22" s="30"/>
      <c r="J22" s="30"/>
      <c r="K22" s="24"/>
      <c r="L22" s="128"/>
      <c r="M22" s="24"/>
      <c r="N22" s="114"/>
      <c r="O22" s="24"/>
      <c r="P22" s="105"/>
      <c r="Q22" s="24"/>
      <c r="R22" s="24"/>
    </row>
    <row r="23" spans="1:18" ht="16.5" x14ac:dyDescent="0.3">
      <c r="A23" s="120"/>
      <c r="B23" s="39"/>
      <c r="C23" s="43"/>
      <c r="D23" s="24"/>
      <c r="E23" s="95"/>
      <c r="F23" s="95"/>
      <c r="G23" s="95"/>
      <c r="H23" s="95"/>
      <c r="I23" s="30"/>
      <c r="J23" s="30"/>
      <c r="K23" s="24"/>
      <c r="L23" s="44"/>
      <c r="M23" s="24"/>
      <c r="N23" s="114"/>
      <c r="O23" s="24"/>
      <c r="P23" s="105"/>
      <c r="Q23" s="24"/>
      <c r="R23" s="24"/>
    </row>
    <row r="24" spans="1:18" ht="16.5" x14ac:dyDescent="0.3">
      <c r="A24" s="120"/>
      <c r="B24" s="39"/>
      <c r="C24" s="58" t="s">
        <v>115</v>
      </c>
      <c r="D24" s="24"/>
      <c r="E24" s="95"/>
      <c r="F24" s="95"/>
      <c r="G24" s="95"/>
      <c r="H24" s="95"/>
      <c r="I24" s="30"/>
      <c r="J24" s="30"/>
      <c r="K24" s="24"/>
      <c r="L24" s="127"/>
      <c r="M24" s="24"/>
      <c r="N24" s="114"/>
      <c r="O24" s="24"/>
      <c r="P24" s="105"/>
      <c r="Q24" s="24"/>
      <c r="R24" s="24"/>
    </row>
    <row r="25" spans="1:18" ht="17.25" thickBot="1" x14ac:dyDescent="0.35">
      <c r="A25" s="121"/>
      <c r="B25" s="45"/>
      <c r="C25" s="91" t="s">
        <v>108</v>
      </c>
      <c r="D25" s="46"/>
      <c r="E25" s="96"/>
      <c r="F25" s="96"/>
      <c r="G25" s="96"/>
      <c r="H25" s="96"/>
      <c r="I25" s="47"/>
      <c r="J25" s="47"/>
      <c r="K25" s="46"/>
      <c r="L25" s="129"/>
      <c r="M25" s="24"/>
      <c r="N25" s="114"/>
      <c r="O25" s="24"/>
      <c r="P25" s="105"/>
      <c r="Q25" s="24"/>
      <c r="R25" s="24"/>
    </row>
    <row r="26" spans="1:18" ht="17.25" thickBot="1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105"/>
      <c r="Q26" s="24"/>
      <c r="R26" s="24"/>
    </row>
    <row r="27" spans="1:18" ht="16.5" x14ac:dyDescent="0.3">
      <c r="A27" s="119" t="s">
        <v>100</v>
      </c>
      <c r="B27" s="37"/>
      <c r="C27" s="56" t="s">
        <v>101</v>
      </c>
      <c r="D27" s="37"/>
      <c r="E27" s="37"/>
      <c r="F27" s="37"/>
      <c r="G27" s="37"/>
      <c r="H27" s="37"/>
      <c r="I27" s="37"/>
      <c r="J27" s="37"/>
      <c r="K27" s="37"/>
      <c r="L27" s="108" t="str">
        <f>IF(F28="","",ROUND(AVERAGE(F28:F30,I28:I30)*2,0)/2)</f>
        <v/>
      </c>
      <c r="M27" s="24"/>
      <c r="N27" s="114" t="str">
        <f>IF(L27="","",ROUND(25%*L27+50%*L33+25%*L43,1))</f>
        <v/>
      </c>
      <c r="O27" s="24"/>
      <c r="P27" s="105"/>
      <c r="Q27" s="24"/>
      <c r="R27" s="24"/>
    </row>
    <row r="28" spans="1:18" ht="16.5" x14ac:dyDescent="0.3">
      <c r="A28" s="120"/>
      <c r="B28" s="24"/>
      <c r="C28" s="115" t="s">
        <v>19</v>
      </c>
      <c r="D28" s="24"/>
      <c r="E28" s="20" t="s">
        <v>2</v>
      </c>
      <c r="F28" s="88"/>
      <c r="G28" s="24"/>
      <c r="H28" s="71" t="s">
        <v>5</v>
      </c>
      <c r="I28" s="88"/>
      <c r="J28" s="24"/>
      <c r="K28" s="24"/>
      <c r="L28" s="109"/>
      <c r="M28" s="24"/>
      <c r="N28" s="114"/>
      <c r="O28" s="24"/>
      <c r="P28" s="105"/>
      <c r="Q28" s="24"/>
      <c r="R28" s="24"/>
    </row>
    <row r="29" spans="1:18" ht="16.5" x14ac:dyDescent="0.3">
      <c r="A29" s="120"/>
      <c r="B29" s="24"/>
      <c r="C29" s="115"/>
      <c r="D29" s="24"/>
      <c r="E29" s="20" t="s">
        <v>3</v>
      </c>
      <c r="F29" s="88"/>
      <c r="G29" s="24"/>
      <c r="H29" s="71" t="s">
        <v>20</v>
      </c>
      <c r="I29" s="88"/>
      <c r="J29" s="24"/>
      <c r="K29" s="24"/>
      <c r="L29" s="109"/>
      <c r="M29" s="24"/>
      <c r="N29" s="114"/>
      <c r="O29" s="24"/>
      <c r="P29" s="105"/>
      <c r="Q29" s="24"/>
      <c r="R29" s="24"/>
    </row>
    <row r="30" spans="1:18" ht="16.5" x14ac:dyDescent="0.3">
      <c r="A30" s="120"/>
      <c r="B30" s="24"/>
      <c r="C30" s="115"/>
      <c r="D30" s="24"/>
      <c r="E30" s="20" t="s">
        <v>4</v>
      </c>
      <c r="F30" s="89"/>
      <c r="G30" s="24"/>
      <c r="H30" s="71" t="s">
        <v>21</v>
      </c>
      <c r="I30" s="88"/>
      <c r="J30" s="24"/>
      <c r="K30" s="24"/>
      <c r="L30" s="109"/>
      <c r="M30" s="24"/>
      <c r="N30" s="114"/>
      <c r="O30" s="24"/>
      <c r="P30" s="105"/>
      <c r="Q30" s="24"/>
      <c r="R30" s="24"/>
    </row>
    <row r="31" spans="1:18" ht="16.5" x14ac:dyDescent="0.3">
      <c r="A31" s="120"/>
      <c r="B31" s="24"/>
      <c r="C31" s="116"/>
      <c r="D31" s="24"/>
      <c r="E31" s="48"/>
      <c r="F31" s="49"/>
      <c r="G31" s="24"/>
      <c r="H31" s="24"/>
      <c r="I31" s="24"/>
      <c r="J31" s="24"/>
      <c r="K31" s="24"/>
      <c r="L31" s="110"/>
      <c r="M31" s="24"/>
      <c r="N31" s="114"/>
      <c r="O31" s="24"/>
      <c r="P31" s="105"/>
      <c r="Q31" s="24"/>
      <c r="R31" s="24"/>
    </row>
    <row r="32" spans="1:18" ht="16.5" x14ac:dyDescent="0.3">
      <c r="A32" s="120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40"/>
      <c r="M32" s="24"/>
      <c r="N32" s="114"/>
      <c r="O32" s="24"/>
      <c r="P32" s="105"/>
      <c r="Q32" s="24"/>
      <c r="R32" s="24"/>
    </row>
    <row r="33" spans="1:18" ht="33" x14ac:dyDescent="0.3">
      <c r="A33" s="120"/>
      <c r="B33" s="24"/>
      <c r="C33" s="59" t="s">
        <v>102</v>
      </c>
      <c r="D33" s="24"/>
      <c r="E33" s="69" t="s">
        <v>2</v>
      </c>
      <c r="F33" s="69" t="s">
        <v>3</v>
      </c>
      <c r="G33" s="69" t="s">
        <v>4</v>
      </c>
      <c r="H33" s="69" t="s">
        <v>5</v>
      </c>
      <c r="I33" s="69" t="s">
        <v>20</v>
      </c>
      <c r="J33" s="69" t="s">
        <v>21</v>
      </c>
      <c r="K33" s="24"/>
      <c r="L33" s="111" t="str">
        <f>IF(E41="","",ROUND(AVERAGE(E41:J41)*2,0)/2)</f>
        <v/>
      </c>
      <c r="M33" s="24"/>
      <c r="N33" s="114"/>
      <c r="O33" s="24"/>
      <c r="P33" s="105"/>
      <c r="Q33" s="24"/>
      <c r="R33" s="24"/>
    </row>
    <row r="34" spans="1:18" ht="16.5" x14ac:dyDescent="0.3">
      <c r="A34" s="120"/>
      <c r="B34" s="24"/>
      <c r="C34" s="60" t="s">
        <v>6</v>
      </c>
      <c r="D34" s="24"/>
      <c r="E34" s="90"/>
      <c r="F34" s="90"/>
      <c r="G34" s="90"/>
      <c r="H34" s="90"/>
      <c r="I34" s="90"/>
      <c r="J34" s="90" t="s">
        <v>11</v>
      </c>
      <c r="K34" s="24"/>
      <c r="L34" s="109"/>
      <c r="M34" s="24"/>
      <c r="N34" s="114"/>
      <c r="O34" s="24"/>
      <c r="P34" s="105"/>
      <c r="Q34" s="24"/>
      <c r="R34" s="24"/>
    </row>
    <row r="35" spans="1:18" ht="16.5" x14ac:dyDescent="0.3">
      <c r="A35" s="120"/>
      <c r="B35" s="24"/>
      <c r="C35" s="61" t="s">
        <v>7</v>
      </c>
      <c r="D35" s="24"/>
      <c r="E35" s="90"/>
      <c r="F35" s="90"/>
      <c r="G35" s="90"/>
      <c r="H35" s="90"/>
      <c r="I35" s="90"/>
      <c r="J35" s="90"/>
      <c r="K35" s="24"/>
      <c r="L35" s="109"/>
      <c r="M35" s="24"/>
      <c r="N35" s="114"/>
      <c r="O35" s="24"/>
      <c r="P35" s="105"/>
      <c r="Q35" s="24"/>
      <c r="R35" s="24"/>
    </row>
    <row r="36" spans="1:18" ht="16.5" x14ac:dyDescent="0.3">
      <c r="A36" s="120"/>
      <c r="B36" s="24"/>
      <c r="C36" s="61" t="s">
        <v>8</v>
      </c>
      <c r="D36" s="24"/>
      <c r="E36" s="90"/>
      <c r="F36" s="90"/>
      <c r="G36" s="90"/>
      <c r="H36" s="90"/>
      <c r="I36" s="90"/>
      <c r="J36" s="90"/>
      <c r="K36" s="24"/>
      <c r="L36" s="109"/>
      <c r="M36" s="24"/>
      <c r="N36" s="114"/>
      <c r="O36" s="24"/>
      <c r="P36" s="105"/>
      <c r="Q36" s="24"/>
      <c r="R36" s="24"/>
    </row>
    <row r="37" spans="1:18" ht="16.5" x14ac:dyDescent="0.3">
      <c r="A37" s="120"/>
      <c r="B37" s="24"/>
      <c r="C37" s="60" t="s">
        <v>9</v>
      </c>
      <c r="D37" s="24"/>
      <c r="E37" s="90"/>
      <c r="F37" s="90"/>
      <c r="G37" s="90"/>
      <c r="H37" s="90"/>
      <c r="I37" s="63" t="s">
        <v>11</v>
      </c>
      <c r="J37" s="63" t="s">
        <v>11</v>
      </c>
      <c r="K37" s="24"/>
      <c r="L37" s="109"/>
      <c r="M37" s="24"/>
      <c r="N37" s="114"/>
      <c r="O37" s="24"/>
      <c r="P37" s="105"/>
      <c r="Q37" s="24"/>
      <c r="R37" s="24"/>
    </row>
    <row r="38" spans="1:18" ht="16.5" x14ac:dyDescent="0.3">
      <c r="A38" s="120"/>
      <c r="B38" s="24"/>
      <c r="C38" s="61" t="s">
        <v>10</v>
      </c>
      <c r="D38" s="24"/>
      <c r="E38" s="90"/>
      <c r="F38" s="90"/>
      <c r="G38" s="90"/>
      <c r="H38" s="90"/>
      <c r="I38" s="63" t="s">
        <v>11</v>
      </c>
      <c r="J38" s="63" t="s">
        <v>11</v>
      </c>
      <c r="K38" s="24"/>
      <c r="L38" s="109"/>
      <c r="M38" s="24"/>
      <c r="N38" s="114"/>
      <c r="O38" s="24"/>
      <c r="P38" s="105"/>
      <c r="Q38" s="24"/>
      <c r="R38" s="24"/>
    </row>
    <row r="39" spans="1:18" ht="16.5" x14ac:dyDescent="0.3">
      <c r="A39" s="120"/>
      <c r="B39" s="24"/>
      <c r="C39" s="61" t="s">
        <v>106</v>
      </c>
      <c r="D39" s="24"/>
      <c r="E39" s="90"/>
      <c r="F39" s="90"/>
      <c r="G39" s="90"/>
      <c r="H39" s="90"/>
      <c r="I39" s="63" t="s">
        <v>11</v>
      </c>
      <c r="J39" s="63" t="s">
        <v>11</v>
      </c>
      <c r="K39" s="24"/>
      <c r="L39" s="109"/>
      <c r="M39" s="24"/>
      <c r="N39" s="114"/>
      <c r="O39" s="24"/>
      <c r="P39" s="105"/>
      <c r="Q39" s="24"/>
      <c r="R39" s="24"/>
    </row>
    <row r="40" spans="1:18" ht="16.5" x14ac:dyDescent="0.3">
      <c r="A40" s="120"/>
      <c r="B40" s="24"/>
      <c r="C40" s="61" t="s">
        <v>22</v>
      </c>
      <c r="D40" s="24"/>
      <c r="E40" s="63" t="s">
        <v>11</v>
      </c>
      <c r="F40" s="63" t="s">
        <v>11</v>
      </c>
      <c r="G40" s="63" t="s">
        <v>11</v>
      </c>
      <c r="H40" s="63" t="s">
        <v>11</v>
      </c>
      <c r="I40" s="90"/>
      <c r="J40" s="90"/>
      <c r="K40" s="24"/>
      <c r="L40" s="109"/>
      <c r="M40" s="24"/>
      <c r="N40" s="114"/>
      <c r="O40" s="24"/>
      <c r="P40" s="105"/>
      <c r="Q40" s="24"/>
      <c r="R40" s="24"/>
    </row>
    <row r="41" spans="1:18" ht="16.5" x14ac:dyDescent="0.3">
      <c r="A41" s="120"/>
      <c r="B41" s="24"/>
      <c r="C41" s="62" t="s">
        <v>23</v>
      </c>
      <c r="D41" s="24"/>
      <c r="E41" s="90" t="str">
        <f>IF(E34="","",ROUND(AVERAGE(E34:E40)*2,0)/2)</f>
        <v/>
      </c>
      <c r="F41" s="90" t="str">
        <f t="shared" ref="F41:I41" si="0">IF(F34="","",ROUND(AVERAGE(F34:F40)*2,0)/2)</f>
        <v/>
      </c>
      <c r="G41" s="90" t="str">
        <f t="shared" si="0"/>
        <v/>
      </c>
      <c r="H41" s="90" t="str">
        <f t="shared" si="0"/>
        <v/>
      </c>
      <c r="I41" s="90" t="str">
        <f t="shared" si="0"/>
        <v/>
      </c>
      <c r="J41" s="90" t="e">
        <f>IF(J34="","",ROUND(AVERAGE(J34:J40)*2,0)/2)</f>
        <v>#DIV/0!</v>
      </c>
      <c r="K41" s="24"/>
      <c r="L41" s="109"/>
      <c r="M41" s="24"/>
      <c r="N41" s="114"/>
      <c r="O41" s="24"/>
      <c r="P41" s="105"/>
      <c r="Q41" s="24"/>
      <c r="R41" s="24"/>
    </row>
    <row r="42" spans="1:18" ht="16.5" x14ac:dyDescent="0.3">
      <c r="A42" s="120"/>
      <c r="B42" s="24"/>
      <c r="C42" s="24"/>
      <c r="D42" s="24"/>
      <c r="E42" s="50"/>
      <c r="F42" s="50"/>
      <c r="G42" s="50"/>
      <c r="H42" s="50"/>
      <c r="I42" s="51"/>
      <c r="J42" s="51"/>
      <c r="K42" s="24"/>
      <c r="L42" s="52"/>
      <c r="M42" s="24"/>
      <c r="N42" s="114"/>
      <c r="O42" s="24"/>
      <c r="P42" s="105"/>
      <c r="Q42" s="24"/>
      <c r="R42" s="24"/>
    </row>
    <row r="43" spans="1:18" ht="16.5" x14ac:dyDescent="0.3">
      <c r="A43" s="120"/>
      <c r="B43" s="24"/>
      <c r="C43" s="58" t="s">
        <v>103</v>
      </c>
      <c r="D43" s="24"/>
      <c r="E43" s="24"/>
      <c r="F43" s="24"/>
      <c r="G43" s="24"/>
      <c r="H43" s="24"/>
      <c r="I43" s="24"/>
      <c r="J43" s="24"/>
      <c r="K43" s="24"/>
      <c r="L43" s="111" t="str">
        <f>IF(F44="","",ROUND(AVERAGE(F44,I44)*2,0)/2)</f>
        <v/>
      </c>
      <c r="M43" s="24"/>
      <c r="N43" s="114"/>
      <c r="O43" s="24"/>
      <c r="P43" s="105"/>
      <c r="Q43" s="24"/>
      <c r="R43" s="24"/>
    </row>
    <row r="44" spans="1:18" ht="16.5" x14ac:dyDescent="0.3">
      <c r="A44" s="120"/>
      <c r="B44" s="24"/>
      <c r="C44" s="117" t="s">
        <v>12</v>
      </c>
      <c r="D44" s="24"/>
      <c r="E44" s="20" t="s">
        <v>24</v>
      </c>
      <c r="F44" s="89"/>
      <c r="G44" s="24"/>
      <c r="H44" s="71" t="s">
        <v>25</v>
      </c>
      <c r="I44" s="88"/>
      <c r="J44" s="24"/>
      <c r="K44" s="24"/>
      <c r="L44" s="109"/>
      <c r="M44" s="24"/>
      <c r="N44" s="114"/>
      <c r="O44" s="24"/>
      <c r="P44" s="105"/>
      <c r="Q44" s="24"/>
      <c r="R44" s="24"/>
    </row>
    <row r="45" spans="1:18" ht="17.25" thickBot="1" x14ac:dyDescent="0.35">
      <c r="A45" s="121"/>
      <c r="B45" s="46"/>
      <c r="C45" s="118"/>
      <c r="D45" s="46"/>
      <c r="E45" s="53"/>
      <c r="F45" s="54"/>
      <c r="G45" s="46"/>
      <c r="H45" s="46"/>
      <c r="I45" s="46"/>
      <c r="J45" s="46"/>
      <c r="K45" s="46"/>
      <c r="L45" s="112"/>
      <c r="M45" s="24"/>
      <c r="N45" s="114"/>
      <c r="O45" s="24"/>
      <c r="P45" s="105"/>
      <c r="Q45" s="24"/>
      <c r="R45" s="24"/>
    </row>
  </sheetData>
  <mergeCells count="29">
    <mergeCell ref="L10:L11"/>
    <mergeCell ref="L13:L14"/>
    <mergeCell ref="L3:L4"/>
    <mergeCell ref="L16:L18"/>
    <mergeCell ref="L33:L41"/>
    <mergeCell ref="L20:L22"/>
    <mergeCell ref="L24:L25"/>
    <mergeCell ref="C28:C31"/>
    <mergeCell ref="C44:C45"/>
    <mergeCell ref="A27:A45"/>
    <mergeCell ref="A6:A8"/>
    <mergeCell ref="A10:A25"/>
    <mergeCell ref="C21:C22"/>
    <mergeCell ref="A1:P1"/>
    <mergeCell ref="E10:H25"/>
    <mergeCell ref="A3:A4"/>
    <mergeCell ref="C3:C4"/>
    <mergeCell ref="C7:C8"/>
    <mergeCell ref="C17:C18"/>
    <mergeCell ref="E3:J4"/>
    <mergeCell ref="P3:P4"/>
    <mergeCell ref="P6:P45"/>
    <mergeCell ref="E6:H8"/>
    <mergeCell ref="L27:L31"/>
    <mergeCell ref="L43:L45"/>
    <mergeCell ref="N3:N4"/>
    <mergeCell ref="N6:N8"/>
    <mergeCell ref="N10:N25"/>
    <mergeCell ref="N27:N45"/>
  </mergeCells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6565-4DD9-48CE-9F0E-36FB14D31F0A}">
  <dimension ref="A1:B31"/>
  <sheetViews>
    <sheetView workbookViewId="0">
      <selection activeCell="A24" sqref="A24"/>
    </sheetView>
  </sheetViews>
  <sheetFormatPr baseColWidth="10" defaultRowHeight="15" x14ac:dyDescent="0.25"/>
  <cols>
    <col min="1" max="1" width="115.7109375" customWidth="1"/>
  </cols>
  <sheetData>
    <row r="1" spans="1:1" ht="30.75" x14ac:dyDescent="0.55000000000000004">
      <c r="A1" s="8" t="s">
        <v>37</v>
      </c>
    </row>
    <row r="2" spans="1:1" ht="16.5" x14ac:dyDescent="0.3">
      <c r="A2" s="9"/>
    </row>
    <row r="3" spans="1:1" ht="16.5" x14ac:dyDescent="0.3">
      <c r="A3" s="10" t="s">
        <v>32</v>
      </c>
    </row>
    <row r="4" spans="1:1" ht="16.5" x14ac:dyDescent="0.3">
      <c r="A4" s="10" t="s">
        <v>33</v>
      </c>
    </row>
    <row r="5" spans="1:1" ht="16.5" x14ac:dyDescent="0.3">
      <c r="A5" s="10" t="s">
        <v>34</v>
      </c>
    </row>
    <row r="6" spans="1:1" ht="16.5" x14ac:dyDescent="0.3">
      <c r="A6" s="10" t="s">
        <v>36</v>
      </c>
    </row>
    <row r="7" spans="1:1" ht="16.5" x14ac:dyDescent="0.3">
      <c r="A7" s="9"/>
    </row>
    <row r="8" spans="1:1" ht="33" x14ac:dyDescent="0.3">
      <c r="A8" s="92" t="s">
        <v>116</v>
      </c>
    </row>
    <row r="9" spans="1:1" ht="16.5" x14ac:dyDescent="0.3">
      <c r="A9" s="9"/>
    </row>
    <row r="10" spans="1:1" ht="16.5" x14ac:dyDescent="0.3">
      <c r="A10" s="9"/>
    </row>
    <row r="11" spans="1:1" ht="16.5" x14ac:dyDescent="0.3">
      <c r="A11" s="11">
        <v>45931</v>
      </c>
    </row>
    <row r="12" spans="1:1" ht="16.5" x14ac:dyDescent="0.3">
      <c r="A12" s="9"/>
    </row>
    <row r="13" spans="1:1" ht="16.5" x14ac:dyDescent="0.3">
      <c r="A13" s="12" t="s">
        <v>35</v>
      </c>
    </row>
    <row r="14" spans="1:1" ht="63" customHeight="1" x14ac:dyDescent="0.25">
      <c r="A14" s="13" t="s">
        <v>38</v>
      </c>
    </row>
    <row r="15" spans="1:1" ht="16.5" hidden="1" x14ac:dyDescent="0.3">
      <c r="A15" s="9"/>
    </row>
    <row r="17" spans="1:2" x14ac:dyDescent="0.25">
      <c r="A17" s="14"/>
      <c r="B17" s="14"/>
    </row>
    <row r="18" spans="1:2" x14ac:dyDescent="0.25">
      <c r="A18" s="14"/>
      <c r="B18" s="14"/>
    </row>
    <row r="19" spans="1:2" x14ac:dyDescent="0.25">
      <c r="A19" s="14"/>
      <c r="B19" s="14"/>
    </row>
    <row r="20" spans="1:2" ht="26.25" x14ac:dyDescent="0.4">
      <c r="A20" s="15"/>
      <c r="B20" s="14"/>
    </row>
    <row r="21" spans="1:2" ht="21" x14ac:dyDescent="0.35">
      <c r="A21" s="16"/>
      <c r="B21" s="14"/>
    </row>
    <row r="22" spans="1:2" ht="21" x14ac:dyDescent="0.35">
      <c r="A22" s="16"/>
      <c r="B22" s="14"/>
    </row>
    <row r="23" spans="1:2" ht="21" x14ac:dyDescent="0.35">
      <c r="A23" s="16"/>
      <c r="B23" s="14"/>
    </row>
    <row r="24" spans="1:2" ht="21" x14ac:dyDescent="0.35">
      <c r="A24" s="16"/>
      <c r="B24" s="14"/>
    </row>
    <row r="25" spans="1:2" ht="21" x14ac:dyDescent="0.35">
      <c r="A25" s="16"/>
      <c r="B25" s="14"/>
    </row>
    <row r="26" spans="1:2" ht="21" x14ac:dyDescent="0.35">
      <c r="A26" s="17"/>
      <c r="B26" s="14"/>
    </row>
    <row r="27" spans="1:2" ht="21" x14ac:dyDescent="0.35">
      <c r="A27" s="18"/>
      <c r="B27" s="14"/>
    </row>
    <row r="28" spans="1:2" ht="21" x14ac:dyDescent="0.35">
      <c r="A28" s="16"/>
      <c r="B28" s="14"/>
    </row>
    <row r="29" spans="1:2" x14ac:dyDescent="0.25">
      <c r="A29" s="14"/>
      <c r="B29" s="14"/>
    </row>
    <row r="30" spans="1:2" x14ac:dyDescent="0.25">
      <c r="A30" s="14"/>
      <c r="B30" s="14"/>
    </row>
    <row r="31" spans="1:2" x14ac:dyDescent="0.25">
      <c r="A31" s="14"/>
      <c r="B31" s="1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18C6-D0AB-4590-973F-97A01C84D27A}">
  <dimension ref="A1:E7"/>
  <sheetViews>
    <sheetView workbookViewId="0">
      <selection activeCell="D14" sqref="D14"/>
    </sheetView>
  </sheetViews>
  <sheetFormatPr baseColWidth="10" defaultRowHeight="15" x14ac:dyDescent="0.25"/>
  <cols>
    <col min="1" max="1" width="33.28515625" customWidth="1"/>
    <col min="2" max="2" width="43.42578125" customWidth="1"/>
    <col min="3" max="3" width="35.140625" customWidth="1"/>
    <col min="4" max="4" width="42.5703125" customWidth="1"/>
    <col min="5" max="5" width="47.7109375" customWidth="1"/>
  </cols>
  <sheetData>
    <row r="1" spans="1:5" s="83" customFormat="1" ht="36.75" customHeight="1" x14ac:dyDescent="0.25">
      <c r="A1" s="84"/>
      <c r="B1" s="85" t="s">
        <v>26</v>
      </c>
      <c r="C1" s="86" t="s">
        <v>27</v>
      </c>
      <c r="D1" s="87" t="s">
        <v>28</v>
      </c>
      <c r="E1" s="84"/>
    </row>
    <row r="2" spans="1:5" ht="8.25" customHeight="1" x14ac:dyDescent="0.3">
      <c r="A2" s="4"/>
      <c r="B2" s="5"/>
      <c r="C2" s="5"/>
      <c r="D2" s="5"/>
      <c r="E2" s="4"/>
    </row>
    <row r="3" spans="1:5" ht="186.75" customHeight="1" x14ac:dyDescent="0.3">
      <c r="A3" s="69" t="s">
        <v>29</v>
      </c>
      <c r="B3" s="3" t="s">
        <v>91</v>
      </c>
      <c r="C3" s="64" t="s">
        <v>92</v>
      </c>
      <c r="D3" s="65" t="s">
        <v>93</v>
      </c>
      <c r="E3" s="66" t="s">
        <v>96</v>
      </c>
    </row>
    <row r="4" spans="1:5" ht="8.25" customHeight="1" x14ac:dyDescent="0.3">
      <c r="A4" s="4"/>
      <c r="B4" s="5"/>
      <c r="C4" s="5"/>
      <c r="D4" s="5"/>
      <c r="E4" s="4"/>
    </row>
    <row r="5" spans="1:5" ht="66" customHeight="1" x14ac:dyDescent="0.3">
      <c r="A5" s="103" t="s">
        <v>30</v>
      </c>
      <c r="B5" s="130" t="s">
        <v>94</v>
      </c>
      <c r="C5" s="131" t="s">
        <v>31</v>
      </c>
      <c r="D5" s="2"/>
      <c r="E5" s="66" t="s">
        <v>97</v>
      </c>
    </row>
    <row r="6" spans="1:5" ht="16.5" x14ac:dyDescent="0.3">
      <c r="A6" s="103"/>
      <c r="B6" s="130"/>
      <c r="C6" s="131"/>
      <c r="D6" s="6"/>
      <c r="E6" s="1"/>
    </row>
    <row r="7" spans="1:5" ht="116.25" customHeight="1" x14ac:dyDescent="0.3">
      <c r="A7" s="103"/>
      <c r="B7" s="130"/>
      <c r="C7" s="131"/>
      <c r="D7" s="7" t="s">
        <v>95</v>
      </c>
      <c r="E7" s="67" t="s">
        <v>97</v>
      </c>
    </row>
  </sheetData>
  <mergeCells count="3">
    <mergeCell ref="A5:A7"/>
    <mergeCell ref="B5:B7"/>
    <mergeCell ref="C5:C7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C8D1-56FD-4EC5-A187-7C2771E20FCC}">
  <dimension ref="A1:E15"/>
  <sheetViews>
    <sheetView workbookViewId="0">
      <selection activeCell="A32" sqref="A32"/>
    </sheetView>
  </sheetViews>
  <sheetFormatPr baseColWidth="10" defaultRowHeight="15" x14ac:dyDescent="0.25"/>
  <cols>
    <col min="1" max="1" width="87.42578125" customWidth="1"/>
    <col min="2" max="4" width="16.42578125" style="72" customWidth="1"/>
  </cols>
  <sheetData>
    <row r="1" spans="1:5" ht="30.75" x14ac:dyDescent="0.55000000000000004">
      <c r="A1" s="19" t="s">
        <v>47</v>
      </c>
      <c r="B1" s="22"/>
      <c r="C1" s="22"/>
      <c r="D1" s="22"/>
      <c r="E1" s="1"/>
    </row>
    <row r="2" spans="1:5" ht="16.5" x14ac:dyDescent="0.3">
      <c r="A2" s="1"/>
      <c r="B2" s="23" t="s">
        <v>39</v>
      </c>
      <c r="C2" s="23" t="s">
        <v>40</v>
      </c>
      <c r="D2" s="23" t="s">
        <v>48</v>
      </c>
      <c r="E2" s="1"/>
    </row>
    <row r="3" spans="1:5" ht="16.5" x14ac:dyDescent="0.3">
      <c r="A3" s="75" t="s">
        <v>43</v>
      </c>
      <c r="B3" s="74" t="s">
        <v>41</v>
      </c>
      <c r="C3" s="74" t="s">
        <v>42</v>
      </c>
      <c r="D3" s="74" t="s">
        <v>49</v>
      </c>
      <c r="E3" s="73"/>
    </row>
    <row r="4" spans="1:5" ht="6.75" customHeight="1" x14ac:dyDescent="0.3">
      <c r="A4" s="21"/>
      <c r="B4" s="22"/>
      <c r="C4" s="22"/>
      <c r="D4" s="22"/>
      <c r="E4" s="1"/>
    </row>
    <row r="5" spans="1:5" ht="16.5" x14ac:dyDescent="0.3">
      <c r="A5" s="1" t="s">
        <v>50</v>
      </c>
      <c r="B5" s="22">
        <v>40</v>
      </c>
      <c r="C5" s="22">
        <v>40</v>
      </c>
      <c r="D5" s="22">
        <v>80</v>
      </c>
      <c r="E5" s="1"/>
    </row>
    <row r="6" spans="1:5" ht="16.5" x14ac:dyDescent="0.3">
      <c r="A6" s="1" t="s">
        <v>51</v>
      </c>
      <c r="B6" s="22">
        <v>40</v>
      </c>
      <c r="C6" s="22">
        <v>80</v>
      </c>
      <c r="D6" s="22">
        <v>80</v>
      </c>
      <c r="E6" s="1"/>
    </row>
    <row r="7" spans="1:5" ht="16.5" x14ac:dyDescent="0.3">
      <c r="A7" s="1" t="s">
        <v>52</v>
      </c>
      <c r="B7" s="22">
        <v>120</v>
      </c>
      <c r="C7" s="22">
        <v>160</v>
      </c>
      <c r="D7" s="22">
        <v>40</v>
      </c>
      <c r="E7" s="1"/>
    </row>
    <row r="8" spans="1:5" ht="16.5" x14ac:dyDescent="0.3">
      <c r="A8" s="1" t="s">
        <v>53</v>
      </c>
      <c r="B8" s="22">
        <v>160</v>
      </c>
      <c r="C8" s="22">
        <v>160</v>
      </c>
      <c r="D8" s="22"/>
      <c r="E8" s="1"/>
    </row>
    <row r="9" spans="1:5" ht="16.5" x14ac:dyDescent="0.3">
      <c r="A9" s="1" t="s">
        <v>54</v>
      </c>
      <c r="B9" s="22">
        <v>160</v>
      </c>
      <c r="C9" s="22">
        <v>80</v>
      </c>
      <c r="D9" s="22"/>
      <c r="E9" s="1"/>
    </row>
    <row r="10" spans="1:5" ht="16.5" x14ac:dyDescent="0.3">
      <c r="A10" s="1" t="s">
        <v>55</v>
      </c>
      <c r="B10" s="22">
        <v>120</v>
      </c>
      <c r="C10" s="22">
        <v>120</v>
      </c>
      <c r="D10" s="22"/>
      <c r="E10" s="1"/>
    </row>
    <row r="11" spans="1:5" ht="16.5" x14ac:dyDescent="0.3">
      <c r="A11" s="1" t="s">
        <v>56</v>
      </c>
      <c r="B11" s="22"/>
      <c r="C11" s="22"/>
      <c r="D11" s="22">
        <v>120</v>
      </c>
      <c r="E11" s="1"/>
    </row>
    <row r="12" spans="1:5" ht="16.5" x14ac:dyDescent="0.3">
      <c r="A12" s="1" t="s">
        <v>44</v>
      </c>
      <c r="B12" s="22">
        <v>80</v>
      </c>
      <c r="C12" s="22">
        <v>80</v>
      </c>
      <c r="D12" s="22">
        <v>40</v>
      </c>
      <c r="E12" s="1"/>
    </row>
    <row r="13" spans="1:5" ht="16.5" x14ac:dyDescent="0.3">
      <c r="A13" s="20" t="s">
        <v>45</v>
      </c>
      <c r="B13" s="23">
        <f>SUM(B5:B12)</f>
        <v>720</v>
      </c>
      <c r="C13" s="23">
        <f>SUM(C5:C12)</f>
        <v>720</v>
      </c>
      <c r="D13" s="23">
        <f>SUM(D5:D12)</f>
        <v>360</v>
      </c>
      <c r="E13" s="23">
        <v>1800</v>
      </c>
    </row>
    <row r="14" spans="1:5" ht="16.5" x14ac:dyDescent="0.3">
      <c r="A14" s="1"/>
      <c r="B14" s="22"/>
      <c r="C14" s="22"/>
      <c r="D14" s="22"/>
      <c r="E14" s="1"/>
    </row>
    <row r="15" spans="1:5" ht="16.5" x14ac:dyDescent="0.3">
      <c r="A15" s="1" t="s">
        <v>46</v>
      </c>
      <c r="B15" s="22">
        <v>2</v>
      </c>
      <c r="C15" s="22">
        <v>2</v>
      </c>
      <c r="D15" s="22">
        <v>1</v>
      </c>
      <c r="E15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FE2F-BF86-45CB-AE80-EB799F21B4BA}">
  <dimension ref="A1:H6"/>
  <sheetViews>
    <sheetView workbookViewId="0">
      <selection activeCell="C18" sqref="C18"/>
    </sheetView>
  </sheetViews>
  <sheetFormatPr baseColWidth="10" defaultRowHeight="15" x14ac:dyDescent="0.25"/>
  <cols>
    <col min="1" max="1" width="2.7109375" customWidth="1"/>
    <col min="2" max="2" width="58.85546875" customWidth="1"/>
    <col min="3" max="3" width="72.85546875" customWidth="1"/>
    <col min="4" max="4" width="51" customWidth="1"/>
    <col min="5" max="5" width="44.85546875" customWidth="1"/>
    <col min="6" max="6" width="55.140625" customWidth="1"/>
    <col min="7" max="7" width="35.85546875" customWidth="1"/>
    <col min="8" max="8" width="41" customWidth="1"/>
  </cols>
  <sheetData>
    <row r="1" spans="1:8" s="83" customFormat="1" ht="36.75" customHeight="1" x14ac:dyDescent="0.25">
      <c r="A1" s="132" t="s">
        <v>0</v>
      </c>
      <c r="B1" s="132"/>
      <c r="C1" s="81" t="s">
        <v>57</v>
      </c>
      <c r="D1" s="82"/>
      <c r="E1" s="82"/>
      <c r="F1" s="82"/>
      <c r="G1" s="82"/>
      <c r="H1" s="82"/>
    </row>
    <row r="2" spans="1:8" ht="54" customHeight="1" x14ac:dyDescent="0.25">
      <c r="A2" s="76" t="s">
        <v>58</v>
      </c>
      <c r="B2" s="77" t="s">
        <v>50</v>
      </c>
      <c r="C2" s="78" t="s">
        <v>63</v>
      </c>
      <c r="D2" s="79" t="s">
        <v>67</v>
      </c>
      <c r="E2" s="79" t="s">
        <v>73</v>
      </c>
      <c r="F2" s="79" t="s">
        <v>78</v>
      </c>
      <c r="G2" s="79" t="s">
        <v>83</v>
      </c>
      <c r="H2" s="78"/>
    </row>
    <row r="3" spans="1:8" ht="64.5" customHeight="1" x14ac:dyDescent="0.25">
      <c r="A3" s="76" t="s">
        <v>59</v>
      </c>
      <c r="B3" s="77" t="s">
        <v>51</v>
      </c>
      <c r="C3" s="79" t="s">
        <v>64</v>
      </c>
      <c r="D3" s="79" t="s">
        <v>68</v>
      </c>
      <c r="E3" s="79" t="s">
        <v>74</v>
      </c>
      <c r="F3" s="79" t="s">
        <v>79</v>
      </c>
      <c r="G3" s="79" t="s">
        <v>85</v>
      </c>
      <c r="H3" s="78"/>
    </row>
    <row r="4" spans="1:8" ht="64.5" customHeight="1" x14ac:dyDescent="0.25">
      <c r="A4" s="76" t="s">
        <v>60</v>
      </c>
      <c r="B4" s="77" t="s">
        <v>52</v>
      </c>
      <c r="C4" s="79" t="s">
        <v>72</v>
      </c>
      <c r="D4" s="79" t="s">
        <v>69</v>
      </c>
      <c r="E4" s="79" t="s">
        <v>75</v>
      </c>
      <c r="F4" s="78" t="s">
        <v>80</v>
      </c>
      <c r="G4" s="79" t="s">
        <v>84</v>
      </c>
      <c r="H4" s="80" t="s">
        <v>87</v>
      </c>
    </row>
    <row r="5" spans="1:8" ht="115.5" customHeight="1" x14ac:dyDescent="0.25">
      <c r="A5" s="76" t="s">
        <v>61</v>
      </c>
      <c r="B5" s="77" t="s">
        <v>53</v>
      </c>
      <c r="C5" s="78" t="s">
        <v>65</v>
      </c>
      <c r="D5" s="79" t="s">
        <v>70</v>
      </c>
      <c r="E5" s="79" t="s">
        <v>76</v>
      </c>
      <c r="F5" s="78" t="s">
        <v>81</v>
      </c>
      <c r="G5" s="80" t="s">
        <v>89</v>
      </c>
      <c r="H5" s="80" t="s">
        <v>88</v>
      </c>
    </row>
    <row r="6" spans="1:8" ht="72" customHeight="1" x14ac:dyDescent="0.25">
      <c r="A6" s="76" t="s">
        <v>62</v>
      </c>
      <c r="B6" s="77" t="s">
        <v>54</v>
      </c>
      <c r="C6" s="78" t="s">
        <v>66</v>
      </c>
      <c r="D6" s="79" t="s">
        <v>71</v>
      </c>
      <c r="E6" s="79" t="s">
        <v>77</v>
      </c>
      <c r="F6" s="78" t="s">
        <v>82</v>
      </c>
      <c r="G6" s="80" t="s">
        <v>86</v>
      </c>
      <c r="H6" s="80" t="s">
        <v>90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Notenrechner</vt:lpstr>
      <vt:lpstr>Bestehensnorm</vt:lpstr>
      <vt:lpstr>Gewichtung und Rundung</vt:lpstr>
      <vt:lpstr>Stundentafel</vt:lpstr>
      <vt:lpstr>HKB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Bührer</dc:creator>
  <cp:lastModifiedBy>Rechsteiner Jo</cp:lastModifiedBy>
  <cp:lastPrinted>2022-08-18T05:20:13Z</cp:lastPrinted>
  <dcterms:created xsi:type="dcterms:W3CDTF">2022-07-30T18:36:58Z</dcterms:created>
  <dcterms:modified xsi:type="dcterms:W3CDTF">2025-10-29T08:26:16Z</dcterms:modified>
</cp:coreProperties>
</file>