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U:\Notenrechner\"/>
    </mc:Choice>
  </mc:AlternateContent>
  <workbookProtection workbookAlgorithmName="SHA-512" workbookHashValue="73PS85GtjXh7kCap0mrwCsUKP8bqvm1/gT54wxtYPkXI0bsOyjKnvuMKr4Y7WsPnj91mpJeM3noGk7430LllqA==" workbookSaltValue="8hyMCu99UElBM8jflHfzNw==" workbookSpinCount="100000" lockStructure="1"/>
  <bookViews>
    <workbookView xWindow="0" yWindow="0" windowWidth="28800" windowHeight="12300"/>
  </bookViews>
  <sheets>
    <sheet name="Notenrechner" sheetId="12" r:id="rId1"/>
    <sheet name="Notentabelle DHF" sheetId="11" r:id="rId2"/>
    <sheet name="Bestehensnorm DHF" sheetId="8" r:id="rId3"/>
    <sheet name="Art Dauer Hilfsmittel Prüfungen" sheetId="10" r:id="rId4"/>
    <sheet name="Übersicht QV DHF" sheetId="14" r:id="rId5"/>
  </sheets>
  <externalReferences>
    <externalReference r:id="rId6"/>
  </externalReferences>
  <definedNames>
    <definedName name="_xlnm.Print_Area" localSheetId="3">'Art Dauer Hilfsmittel Prüfungen'!$A$1:$E$13</definedName>
    <definedName name="_xlnm.Print_Area" localSheetId="2">'Bestehensnorm DHF'!$A$1:$H$17</definedName>
    <definedName name="_xlnm.Print_Area" localSheetId="0">Notenrechner!$A$1:$AC$39</definedName>
    <definedName name="_xlnm.Print_Area" localSheetId="1">'Notentabelle DHF'!$A$1:$F$25</definedName>
    <definedName name="Notenwerte" localSheetId="0">'[1]E-Profil'!$A$37:$A$47</definedName>
  </definedNames>
  <calcPr calcId="162913"/>
</workbook>
</file>

<file path=xl/calcChain.xml><?xml version="1.0" encoding="utf-8"?>
<calcChain xmlns="http://schemas.openxmlformats.org/spreadsheetml/2006/main">
  <c r="U12" i="12" l="1"/>
  <c r="U25" i="12"/>
  <c r="W23" i="12"/>
  <c r="U23" i="12"/>
  <c r="W21" i="12"/>
  <c r="U21" i="12"/>
  <c r="S16" i="12"/>
  <c r="U8" i="12"/>
  <c r="U10" i="12"/>
  <c r="U14" i="12"/>
  <c r="U16" i="12"/>
  <c r="S21" i="12"/>
  <c r="S23" i="12"/>
  <c r="S25" i="12"/>
  <c r="S27" i="12"/>
  <c r="Z27" i="12" s="1"/>
  <c r="Z25" i="12" l="1"/>
  <c r="Z16" i="12"/>
  <c r="Z21" i="12"/>
  <c r="Z23" i="12"/>
  <c r="Z14" i="12"/>
  <c r="Z30" i="12" l="1"/>
  <c r="R37" i="12"/>
  <c r="Z34" i="12"/>
  <c r="Z32" i="12"/>
  <c r="R39" i="12" s="1"/>
  <c r="R44" i="12" l="1"/>
  <c r="R41" i="12"/>
</calcChain>
</file>

<file path=xl/sharedStrings.xml><?xml version="1.0" encoding="utf-8"?>
<sst xmlns="http://schemas.openxmlformats.org/spreadsheetml/2006/main" count="182" uniqueCount="110">
  <si>
    <t>Notenberechnungen</t>
  </si>
  <si>
    <t>Praktische Prüfung</t>
  </si>
  <si>
    <t>Schriftliche Prüfung</t>
  </si>
  <si>
    <t>60 Minuten</t>
  </si>
  <si>
    <t>Mündliche Prüfung</t>
  </si>
  <si>
    <t>Wiederholungen</t>
  </si>
  <si>
    <t>5a. Der Mittelwert der Qualifikationsbereiche 3,4 und 5 wird auf eine Dezimale gerundet.</t>
  </si>
  <si>
    <t>5b. Der Mittelwert des Qualifikationsbereichs 6 wird auf eine halbe oder ganze Note gerundet.</t>
  </si>
  <si>
    <t xml:space="preserve">1. Die Erfahrungsnoten sind die Mittelwerte der entsprechenden Semesterzeugnisnoten aus dem 2. und 3. Bildungsjahr (Semester 3, 4, 5 und 6) und werden auf eine halbe oder ganze Note gerundet </t>
  </si>
  <si>
    <t>2. Die Noten aus Prüfungen und Beurteilungen sind ganze oder halbe Noten.</t>
  </si>
  <si>
    <t>3. Die Noten in den Qualifikationsbereichen sind die Mittelwerte aus den entsprechenden, teils  gewichteten Positionen, auf eine Dezimale gerundet.</t>
  </si>
  <si>
    <t>4. Der Mittelwert der Qualifikationsbereiche 1 und 2 (betrieblicher Teil) wird auf eine Dezimale gerundet.</t>
  </si>
  <si>
    <t>6. Die Gesamtnote ist der Mittelwert der gewichteten Noten der Qualifikationsbereiche und wird auf eine Dezimale gerundet.</t>
  </si>
  <si>
    <t>mündliche Prüfung im Lehrgeschäft</t>
  </si>
  <si>
    <t>Wirtschaft</t>
  </si>
  <si>
    <t>Fremdsprache Englisch</t>
  </si>
  <si>
    <t>90 Minuten</t>
  </si>
  <si>
    <t>75 Minuten</t>
  </si>
  <si>
    <r>
      <t xml:space="preserve">Die Prüfung ist bestanden, wenn der Mittelwert der Qualifikationsbereiche 1 und 2 </t>
    </r>
    <r>
      <rPr>
        <b/>
        <u/>
        <sz val="11"/>
        <rFont val="Arial"/>
        <family val="2"/>
      </rPr>
      <t>und gleichzeitig</t>
    </r>
    <r>
      <rPr>
        <b/>
        <sz val="11"/>
        <rFont val="Arial"/>
        <family val="2"/>
      </rPr>
      <t xml:space="preserve"> auch der Mittelwert der Qualifikationsbereiche 3,4,5 und 6 gleich Note 4.0 oder höher ist.</t>
    </r>
  </si>
  <si>
    <t>Notenbestandteile</t>
  </si>
  <si>
    <t>Gerundete Note</t>
  </si>
  <si>
    <t>Praktische Arbeiten</t>
  </si>
  <si>
    <t>Ganze oder halbe Note</t>
  </si>
  <si>
    <t>doppelt</t>
  </si>
  <si>
    <t>Beurteilung Lehrbetrieb</t>
  </si>
  <si>
    <t>einfach</t>
  </si>
  <si>
    <t>Beurteilung üK</t>
  </si>
  <si>
    <t>Detailhandels-kenntnisse</t>
  </si>
  <si>
    <t>ERFA-Note        Mittelwert der letzten 4 Semesternoten</t>
  </si>
  <si>
    <t>Deutsch</t>
  </si>
  <si>
    <t>ein Drittel</t>
  </si>
  <si>
    <t>1/8</t>
  </si>
  <si>
    <t>Englisch</t>
  </si>
  <si>
    <t>Gesellschaft</t>
  </si>
  <si>
    <t>=</t>
  </si>
  <si>
    <r>
      <t xml:space="preserve">Die Prüfung ist bestanden, wenn der Mittelwert der Qualifikationsbereiche Praktische Arbeiten und Detailhandelskenntnisse </t>
    </r>
    <r>
      <rPr>
        <b/>
        <u/>
        <sz val="11"/>
        <color theme="1"/>
        <rFont val="Arial"/>
        <family val="2"/>
      </rPr>
      <t>und gleichzeitig</t>
    </r>
    <r>
      <rPr>
        <b/>
        <sz val="11"/>
        <color theme="1"/>
        <rFont val="Arial"/>
        <family val="2"/>
      </rPr>
      <t xml:space="preserve"> der Mittelwert der Qualifikationsbereiche Deutsch, Englisch, Wirtschaft und Gesellschaft gleich Note 4.0 oder höher ist.</t>
    </r>
  </si>
  <si>
    <t>Gewichtung</t>
  </si>
  <si>
    <t>Gewichtung der 6 Qualifikationsbereiche</t>
  </si>
  <si>
    <t>Rundung Fachnote</t>
  </si>
  <si>
    <t>:2                                    1 Dezimalstelle</t>
  </si>
  <si>
    <t>:3                                    1 Dezimalstelle</t>
  </si>
  <si>
    <t>Der Mittelwert Praktische Arbeiten und Detailhandelskenntnisse muss gleich Note 4.0 oder höher sein.</t>
  </si>
  <si>
    <t>Der Mittelwert Deutsch, Englisch, Wirtschaft und Gesellschaft muss gleich Note 4.0 oder höher sein.</t>
  </si>
  <si>
    <t>Ist der Durchschnitt der beiden Mittelwerte gleich Note 5.3 oder höher, liegt eine Rangierung vor, die beurkundet wird.</t>
  </si>
  <si>
    <t>Art der Prüfungen</t>
  </si>
  <si>
    <t>Dauer</t>
  </si>
  <si>
    <t>zugelassene Hilfsmittel</t>
  </si>
  <si>
    <t>keine</t>
  </si>
  <si>
    <t>Rechtschreibewörterbuch (nicht elektronisch)</t>
  </si>
  <si>
    <t>Rechtschreibewörterbuch in der Vorbereitung (nicht elektronisch)</t>
  </si>
  <si>
    <t>Wörterbuch (nicht elektronisch)</t>
  </si>
  <si>
    <t>Es besteht kein Anspruch auf schuleigenes Material. Für die zugelassenen Hilfsmittel sind die Absolventinnen und Absolventen selbst verantwortlich.</t>
  </si>
  <si>
    <t>EFZ</t>
  </si>
  <si>
    <t>1. Jahr</t>
  </si>
  <si>
    <t>2. Jahr</t>
  </si>
  <si>
    <t>3.Jahr</t>
  </si>
  <si>
    <t>Prüfung oder Beurteilung</t>
  </si>
  <si>
    <t>Positionen</t>
  </si>
  <si>
    <t>Gew.</t>
  </si>
  <si>
    <t>1.Sem</t>
  </si>
  <si>
    <t>2.Sem</t>
  </si>
  <si>
    <t>3.Sem</t>
  </si>
  <si>
    <t>4.Sem</t>
  </si>
  <si>
    <t>5.Sem</t>
  </si>
  <si>
    <t>6.Sem</t>
  </si>
  <si>
    <t>mündlich oder schriftlich</t>
  </si>
  <si>
    <t>Erf.</t>
  </si>
  <si>
    <t>beruflicher Teil</t>
  </si>
  <si>
    <t>Prüfungen</t>
  </si>
  <si>
    <t>schriftl. Prüfung</t>
  </si>
  <si>
    <t>mündl. Prüfung</t>
  </si>
  <si>
    <t>mündl. Prf.</t>
  </si>
  <si>
    <t>schulischer Teil</t>
  </si>
  <si>
    <t>Mittelwert beruflicher Teil:</t>
  </si>
  <si>
    <t>Mittelwert schulischer Teil:</t>
  </si>
  <si>
    <t xml:space="preserve">Gesamtnote: </t>
  </si>
  <si>
    <t>Fachnote/ Qual.-Bereich</t>
  </si>
  <si>
    <t>fünffach</t>
  </si>
  <si>
    <t>Beurteilung allg. Branchenkunde</t>
  </si>
  <si>
    <t>:10                                    1 Dezimalstelle</t>
  </si>
  <si>
    <t>2. Das Qualifikationsverfahren darf zweimal wiederholt werden</t>
  </si>
  <si>
    <t>Notenrechner DHF</t>
  </si>
  <si>
    <t>20 Minuten paarweise</t>
  </si>
  <si>
    <t>20 Minuten Vorbereitung      20 Minuten Prüfung</t>
  </si>
  <si>
    <t>Lokale Landessprache</t>
  </si>
  <si>
    <t>schriftliche Prüfung</t>
  </si>
  <si>
    <t>mündliche Prüfung</t>
  </si>
  <si>
    <t>keine Prüfung</t>
  </si>
  <si>
    <t>Taschenrechner (netzunabhängig, nicht programmierbar)</t>
  </si>
  <si>
    <t>Art und Dauer der Prüfungen sowie zugelassene Hilfsmittel</t>
  </si>
  <si>
    <t xml:space="preserve">3. Wird die Abschlussprüfung ohne erneuten Besuch der Berufsfachschule wiederholt, so werden die genügenden Erfahrungsnoten beibehalten. In Qualifikationsbereichen mit ungenügenden Erfahrungsnoten zählt die schriftliche Prüfung doppelt.  
Im Qualifikationsbereich «Gesellschaft» wird eine schriftliche Prüfung von 60 Minuten abgelegt. In der allgemeinen Branchenkunde wird eine  ungenügende Note beibehalten. Werden der berufliche Unterricht während mindestens 2 Semestern und die allgemeine Branchenkunde  vollständig wiederholt, so zählen nur die neuen Noten.  </t>
  </si>
  <si>
    <t xml:space="preserve">4. Wird die Abschlussprüfung ohne erneute Bildung in beruflicher Praxis wiederholt, so wird die bisherige Note beibehalten. Wird die Bildung  in beruflicher Praxis während mindestens 2 Semestern wiederholt, so zählt nur die neue Note. </t>
  </si>
  <si>
    <t xml:space="preserve">5. Wird die Abschlussprüfung ohne erneuten Besuch der überbetrieblichen Kurse wiederholt, so werden die bisherigen Noten beibehalten.  Werden die letzten zwei bewerteten überbetrieblichen Kurse wiederholt, so zählen nur die neuen Noten. </t>
  </si>
  <si>
    <t xml:space="preserve">1.   Die  Wiederholung  der  Qualifikationsverfahren  richtet  sich  nach  Artikel  33  BBV. Muss ein Qualifikationsbereich wiederholt werden, so ist er in seiner Gesamtheit zu wiederholen. </t>
  </si>
  <si>
    <t>1.1 Praktische Prüfung</t>
  </si>
  <si>
    <t>1.2 Beurteilung durch Lehrbetrieb</t>
  </si>
  <si>
    <t>1.3 Beurteilung allg. Branchenkunde      (Erfahrungsnote)</t>
  </si>
  <si>
    <t>1.4 Beurteilung überbetriebliche Kurse</t>
  </si>
  <si>
    <t>2 Detailhandelskenntnisse</t>
  </si>
  <si>
    <t>3 Lokale Landessprache (Deutsch)</t>
  </si>
  <si>
    <t>4 Fremdsprache (Englisch)</t>
  </si>
  <si>
    <t>5 Wirtschaft</t>
  </si>
  <si>
    <t>6 Gesellschaft</t>
  </si>
  <si>
    <t>Qualifikationsbereiche (6)</t>
  </si>
  <si>
    <t>Qualifikations-bereiche</t>
  </si>
  <si>
    <t>Detailhandelskenntnis</t>
  </si>
  <si>
    <t>3/8</t>
  </si>
  <si>
    <t xml:space="preserve">gemäss Verordnung des BBT über die berufliche Grundbildung DHF vom 8. Dezember 2004 (Stand am 1. Januar 2018) </t>
  </si>
  <si>
    <t>Bei einer Gesamtnote der gewichteten Qualifikationsbereiche von 5.3 oder höher liegt eine Rangierung vor.</t>
  </si>
  <si>
    <t>01.04.2019, fr, ohne Gewähr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</si>
</sst>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9">
    <font>
      <sz val="10"/>
      <name val="Frutiger LT 45 Light"/>
    </font>
    <font>
      <sz val="8"/>
      <name val="Frutiger LT 45 Light"/>
    </font>
    <font>
      <b/>
      <sz val="11"/>
      <name val="Arial"/>
      <family val="2"/>
    </font>
    <font>
      <sz val="11"/>
      <name val="Arial"/>
      <family val="2"/>
    </font>
    <font>
      <b/>
      <u/>
      <sz val="11"/>
      <name val="Arial"/>
      <family val="2"/>
    </font>
    <font>
      <b/>
      <sz val="11"/>
      <color theme="1"/>
      <name val="Arial"/>
      <family val="2"/>
    </font>
    <font>
      <sz val="11"/>
      <color theme="1"/>
      <name val="Arial"/>
      <family val="2"/>
    </font>
    <font>
      <b/>
      <u/>
      <sz val="11"/>
      <color theme="1"/>
      <name val="Arial"/>
      <family val="2"/>
    </font>
    <font>
      <sz val="10"/>
      <color indexed="8"/>
      <name val="Arial"/>
      <family val="2"/>
    </font>
    <font>
      <sz val="11"/>
      <color indexed="8"/>
      <name val="Arial"/>
      <family val="2"/>
    </font>
    <font>
      <b/>
      <sz val="18"/>
      <color theme="0"/>
      <name val="Arial"/>
      <family val="2"/>
    </font>
    <font>
      <b/>
      <sz val="10"/>
      <color indexed="8"/>
      <name val="Arial"/>
      <family val="2"/>
    </font>
    <font>
      <b/>
      <sz val="10"/>
      <color theme="0"/>
      <name val="Arial"/>
      <family val="2"/>
    </font>
    <font>
      <sz val="12"/>
      <color indexed="8"/>
      <name val="Arial"/>
      <family val="2"/>
    </font>
    <font>
      <sz val="10"/>
      <name val="Arial"/>
      <family val="2"/>
    </font>
    <font>
      <sz val="12"/>
      <color indexed="9"/>
      <name val="Arial"/>
      <family val="2"/>
    </font>
    <font>
      <sz val="12"/>
      <name val="Arial"/>
      <family val="2"/>
    </font>
    <font>
      <b/>
      <sz val="12"/>
      <color indexed="8"/>
      <name val="Arial"/>
      <family val="2"/>
    </font>
    <font>
      <b/>
      <sz val="11"/>
      <color indexed="8"/>
      <name val="Arial"/>
      <family val="2"/>
    </font>
    <font>
      <b/>
      <sz val="18"/>
      <name val="Arial"/>
      <family val="2"/>
    </font>
    <font>
      <b/>
      <sz val="10"/>
      <name val="Arial"/>
      <family val="2"/>
    </font>
    <font>
      <b/>
      <sz val="8"/>
      <name val="Arial"/>
      <family val="2"/>
    </font>
    <font>
      <sz val="8"/>
      <name val="Arial"/>
      <family val="2"/>
    </font>
    <font>
      <sz val="11"/>
      <name val="Calibri"/>
      <family val="2"/>
      <scheme val="minor"/>
    </font>
    <font>
      <b/>
      <sz val="10"/>
      <name val="Frutiger LT 45 Light"/>
    </font>
    <font>
      <b/>
      <sz val="28"/>
      <color indexed="8"/>
      <name val="Arial"/>
      <family val="2"/>
    </font>
    <font>
      <sz val="28"/>
      <name val="Frutiger LT 45 Light"/>
    </font>
    <font>
      <b/>
      <sz val="14"/>
      <color indexed="8"/>
      <name val="Arial"/>
      <family val="2"/>
    </font>
    <font>
      <sz val="14"/>
      <name val="Frutiger LT 45 Light"/>
    </font>
  </fonts>
  <fills count="7">
    <fill>
      <patternFill patternType="none"/>
    </fill>
    <fill>
      <patternFill patternType="gray125"/>
    </fill>
    <fill>
      <patternFill patternType="solid">
        <fgColor rgb="FFD7D7D7"/>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rgb="FFFFFF66"/>
        <bgColor indexed="64"/>
      </patternFill>
    </fill>
  </fills>
  <borders count="21">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ck">
        <color theme="8" tint="0.79995117038483843"/>
      </left>
      <right style="thick">
        <color theme="8" tint="0.79995117038483843"/>
      </right>
      <top/>
      <bottom/>
      <diagonal/>
    </border>
    <border>
      <left style="thick">
        <color theme="0" tint="-0.24994659260841701"/>
      </left>
      <right style="thick">
        <color theme="0" tint="-0.24994659260841701"/>
      </right>
      <top style="thick">
        <color theme="0" tint="-0.24994659260841701"/>
      </top>
      <bottom style="thick">
        <color theme="0" tint="-0.24994659260841701"/>
      </bottom>
      <diagonal/>
    </border>
    <border>
      <left style="thick">
        <color theme="0" tint="-0.24994659260841701"/>
      </left>
      <right/>
      <top style="thick">
        <color theme="0" tint="-0.24994659260841701"/>
      </top>
      <bottom style="thick">
        <color theme="0" tint="-0.24994659260841701"/>
      </bottom>
      <diagonal/>
    </border>
    <border>
      <left/>
      <right/>
      <top style="thick">
        <color theme="0" tint="-0.24994659260841701"/>
      </top>
      <bottom style="thick">
        <color theme="0" tint="-0.24994659260841701"/>
      </bottom>
      <diagonal/>
    </border>
    <border>
      <left/>
      <right style="thick">
        <color theme="0" tint="-0.24994659260841701"/>
      </right>
      <top style="thick">
        <color theme="0" tint="-0.24994659260841701"/>
      </top>
      <bottom style="thick">
        <color theme="0" tint="-0.24994659260841701"/>
      </bottom>
      <diagonal/>
    </border>
    <border>
      <left style="thick">
        <color theme="0" tint="-0.24994659260841701"/>
      </left>
      <right style="thick">
        <color theme="0" tint="-0.24994659260841701"/>
      </right>
      <top style="thick">
        <color theme="0" tint="-0.24994659260841701"/>
      </top>
      <bottom style="thick">
        <color theme="6" tint="0.39994506668294322"/>
      </bottom>
      <diagonal/>
    </border>
    <border>
      <left style="medium">
        <color theme="0" tint="-0.24994659260841701"/>
      </left>
      <right/>
      <top/>
      <bottom/>
      <diagonal/>
    </border>
  </borders>
  <cellStyleXfs count="1">
    <xf numFmtId="0" fontId="0" fillId="0" borderId="0"/>
  </cellStyleXfs>
  <cellXfs count="155">
    <xf numFmtId="0" fontId="0" fillId="0" borderId="0" xfId="0"/>
    <xf numFmtId="0" fontId="2" fillId="0" borderId="0" xfId="0" applyFont="1" applyBorder="1" applyAlignment="1" applyProtection="1">
      <alignment vertical="top"/>
    </xf>
    <xf numFmtId="0" fontId="3" fillId="0" borderId="0" xfId="0" applyFont="1" applyBorder="1" applyAlignment="1" applyProtection="1">
      <alignment vertical="top"/>
    </xf>
    <xf numFmtId="164" fontId="3" fillId="0" borderId="0" xfId="0" applyNumberFormat="1" applyFont="1" applyBorder="1" applyAlignment="1" applyProtection="1">
      <alignment vertical="top"/>
    </xf>
    <xf numFmtId="0" fontId="3" fillId="0" borderId="0" xfId="0" applyFont="1" applyBorder="1" applyAlignment="1" applyProtection="1">
      <alignment vertical="top"/>
      <protection locked="0"/>
    </xf>
    <xf numFmtId="0" fontId="3" fillId="0" borderId="0" xfId="0" applyFont="1" applyFill="1" applyBorder="1" applyAlignment="1" applyProtection="1">
      <alignment vertical="top"/>
    </xf>
    <xf numFmtId="0" fontId="3" fillId="0" borderId="0" xfId="0" applyFont="1" applyFill="1" applyBorder="1" applyAlignment="1">
      <alignment vertical="top"/>
    </xf>
    <xf numFmtId="0" fontId="2" fillId="0" borderId="0" xfId="0" applyFont="1" applyBorder="1" applyAlignment="1">
      <alignment vertical="top"/>
    </xf>
    <xf numFmtId="0" fontId="3" fillId="0" borderId="0" xfId="0" applyFont="1" applyBorder="1" applyAlignment="1">
      <alignment vertical="top"/>
    </xf>
    <xf numFmtId="0" fontId="3" fillId="0" borderId="0" xfId="0" applyFont="1"/>
    <xf numFmtId="0" fontId="3" fillId="0" borderId="0" xfId="0" applyFont="1" applyAlignment="1">
      <alignment horizontal="left" vertical="top" wrapText="1"/>
    </xf>
    <xf numFmtId="0" fontId="5" fillId="0" borderId="0" xfId="0" applyFont="1" applyAlignment="1">
      <alignment horizontal="left" vertical="center" wrapText="1"/>
    </xf>
    <xf numFmtId="0" fontId="6" fillId="0" borderId="0" xfId="0" applyFont="1"/>
    <xf numFmtId="0" fontId="6" fillId="0" borderId="0" xfId="0" applyFont="1" applyAlignment="1">
      <alignment horizontal="center" vertical="center"/>
    </xf>
    <xf numFmtId="0" fontId="6" fillId="0" borderId="0" xfId="0" applyFont="1" applyAlignment="1">
      <alignment horizontal="left" vertical="center"/>
    </xf>
    <xf numFmtId="49" fontId="6" fillId="0" borderId="0" xfId="0" applyNumberFormat="1" applyFont="1" applyAlignment="1">
      <alignment horizontal="center" vertical="center" wrapText="1"/>
    </xf>
    <xf numFmtId="0" fontId="6" fillId="0" borderId="0" xfId="0" applyFont="1" applyAlignment="1">
      <alignment horizontal="center" vertical="center" wrapText="1"/>
    </xf>
    <xf numFmtId="0" fontId="3" fillId="0" borderId="10" xfId="0" applyFont="1" applyBorder="1" applyAlignment="1">
      <alignment horizontal="left" vertical="top" wrapText="1"/>
    </xf>
    <xf numFmtId="0" fontId="3" fillId="0" borderId="8" xfId="0" applyFont="1" applyBorder="1" applyAlignment="1">
      <alignment horizontal="left" vertical="top" wrapText="1"/>
    </xf>
    <xf numFmtId="0" fontId="3" fillId="0" borderId="9" xfId="0" applyFont="1" applyBorder="1" applyAlignment="1">
      <alignment horizontal="left" vertical="top" wrapText="1"/>
    </xf>
    <xf numFmtId="0" fontId="3" fillId="0" borderId="4" xfId="0" applyFont="1" applyBorder="1"/>
    <xf numFmtId="0" fontId="8" fillId="0" borderId="0" xfId="0" applyFont="1" applyBorder="1" applyAlignment="1" applyProtection="1">
      <alignment vertical="center"/>
    </xf>
    <xf numFmtId="0" fontId="9" fillId="0" borderId="0" xfId="0" applyFont="1" applyFill="1" applyBorder="1" applyAlignment="1" applyProtection="1">
      <alignment vertical="center"/>
    </xf>
    <xf numFmtId="0" fontId="9" fillId="0" borderId="0" xfId="0" applyFont="1" applyBorder="1" applyAlignment="1" applyProtection="1">
      <alignment vertical="center"/>
    </xf>
    <xf numFmtId="0" fontId="11" fillId="0" borderId="0" xfId="0" applyFont="1" applyBorder="1" applyAlignment="1" applyProtection="1">
      <alignment vertical="center"/>
    </xf>
    <xf numFmtId="0" fontId="12" fillId="0" borderId="0" xfId="0" applyFont="1" applyFill="1" applyBorder="1" applyAlignment="1" applyProtection="1">
      <alignment vertical="center"/>
    </xf>
    <xf numFmtId="0" fontId="11" fillId="0" borderId="0" xfId="0" applyFont="1" applyBorder="1" applyAlignment="1" applyProtection="1">
      <alignment horizontal="center" vertical="center"/>
    </xf>
    <xf numFmtId="0" fontId="11" fillId="0" borderId="0" xfId="0" applyFont="1" applyFill="1" applyBorder="1" applyAlignment="1" applyProtection="1">
      <alignment vertical="center"/>
    </xf>
    <xf numFmtId="0" fontId="11" fillId="2" borderId="0" xfId="0" applyFont="1" applyFill="1" applyBorder="1" applyAlignment="1" applyProtection="1">
      <alignment vertical="center"/>
    </xf>
    <xf numFmtId="0" fontId="8" fillId="0" borderId="0" xfId="0" applyFont="1" applyBorder="1" applyAlignment="1" applyProtection="1">
      <alignment horizontal="center" vertical="center"/>
    </xf>
    <xf numFmtId="0" fontId="8" fillId="0" borderId="0" xfId="0" applyFont="1" applyFill="1" applyBorder="1" applyAlignment="1" applyProtection="1">
      <alignment vertical="center"/>
    </xf>
    <xf numFmtId="0" fontId="8" fillId="0" borderId="0" xfId="0" applyFont="1" applyFill="1" applyBorder="1" applyAlignment="1" applyProtection="1">
      <alignment horizontal="center" vertical="center"/>
    </xf>
    <xf numFmtId="0" fontId="8" fillId="2" borderId="0" xfId="0" applyFont="1" applyFill="1" applyBorder="1" applyAlignment="1" applyProtection="1">
      <alignment vertical="center"/>
    </xf>
    <xf numFmtId="0" fontId="8" fillId="3" borderId="0" xfId="0" applyFont="1" applyFill="1" applyBorder="1" applyAlignment="1" applyProtection="1">
      <alignment vertical="center"/>
    </xf>
    <xf numFmtId="0" fontId="13" fillId="0" borderId="0" xfId="0" applyFont="1" applyFill="1" applyBorder="1" applyAlignment="1" applyProtection="1">
      <alignment vertical="center"/>
    </xf>
    <xf numFmtId="0" fontId="13" fillId="0" borderId="0" xfId="0" applyFont="1" applyBorder="1" applyAlignment="1" applyProtection="1">
      <alignment horizontal="center" vertical="center"/>
    </xf>
    <xf numFmtId="0" fontId="13" fillId="0" borderId="0" xfId="0" applyFont="1" applyBorder="1" applyAlignment="1" applyProtection="1">
      <alignment vertical="center"/>
    </xf>
    <xf numFmtId="0" fontId="13" fillId="0" borderId="0" xfId="0" applyFont="1" applyFill="1" applyBorder="1" applyAlignment="1" applyProtection="1">
      <alignment vertical="center" textRotation="90"/>
    </xf>
    <xf numFmtId="0" fontId="13" fillId="0" borderId="0" xfId="0" applyFont="1" applyFill="1" applyBorder="1" applyAlignment="1" applyProtection="1">
      <alignment horizontal="center" vertical="center"/>
    </xf>
    <xf numFmtId="0" fontId="13" fillId="2" borderId="0" xfId="0" applyFont="1" applyFill="1" applyBorder="1" applyAlignment="1" applyProtection="1">
      <alignment vertical="center" textRotation="90"/>
    </xf>
    <xf numFmtId="9" fontId="13" fillId="2" borderId="0" xfId="0" applyNumberFormat="1" applyFont="1" applyFill="1" applyBorder="1" applyAlignment="1" applyProtection="1">
      <alignment vertical="center"/>
    </xf>
    <xf numFmtId="0" fontId="0" fillId="0" borderId="0" xfId="0" applyAlignment="1">
      <alignment horizontal="center" vertical="center"/>
    </xf>
    <xf numFmtId="0" fontId="8"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xf>
    <xf numFmtId="0" fontId="16" fillId="0" borderId="0" xfId="0" applyFont="1" applyFill="1" applyBorder="1" applyAlignment="1" applyProtection="1">
      <alignment horizontal="center" vertical="center"/>
    </xf>
    <xf numFmtId="0" fontId="8" fillId="0" borderId="0" xfId="0" applyFont="1" applyFill="1" applyBorder="1" applyAlignment="1" applyProtection="1"/>
    <xf numFmtId="0" fontId="11" fillId="0" borderId="0" xfId="0" applyFont="1" applyFill="1" applyBorder="1" applyAlignment="1" applyProtection="1">
      <alignment horizontal="right" vertical="center"/>
    </xf>
    <xf numFmtId="0" fontId="11" fillId="0" borderId="0" xfId="0" applyFont="1" applyFill="1" applyBorder="1" applyAlignment="1" applyProtection="1">
      <alignment horizontal="right" vertical="center" wrapText="1"/>
    </xf>
    <xf numFmtId="0" fontId="17" fillId="0" borderId="0" xfId="0" applyFont="1" applyFill="1" applyBorder="1" applyAlignment="1" applyProtection="1">
      <alignment horizontal="right" vertical="center" textRotation="90"/>
    </xf>
    <xf numFmtId="0" fontId="0" fillId="0" borderId="0" xfId="0" applyFill="1" applyAlignment="1">
      <alignment vertical="center" wrapText="1"/>
    </xf>
    <xf numFmtId="0" fontId="9" fillId="0" borderId="0" xfId="0" applyFont="1" applyFill="1" applyBorder="1" applyAlignment="1" applyProtection="1">
      <alignment horizontal="center" vertical="center"/>
    </xf>
    <xf numFmtId="0" fontId="13" fillId="0" borderId="0" xfId="0" applyFont="1" applyFill="1" applyBorder="1" applyAlignment="1" applyProtection="1">
      <alignment vertical="center" wrapText="1"/>
    </xf>
    <xf numFmtId="0" fontId="13" fillId="0" borderId="0"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xf>
    <xf numFmtId="0" fontId="16" fillId="4" borderId="0" xfId="0" applyFont="1" applyFill="1" applyBorder="1" applyAlignment="1" applyProtection="1">
      <alignment horizontal="center" vertical="center"/>
    </xf>
    <xf numFmtId="0" fontId="11" fillId="5" borderId="0" xfId="0" applyFont="1" applyFill="1" applyBorder="1" applyAlignment="1" applyProtection="1">
      <alignment vertical="center"/>
    </xf>
    <xf numFmtId="0" fontId="11" fillId="5" borderId="0" xfId="0" applyFont="1" applyFill="1" applyBorder="1" applyAlignment="1" applyProtection="1">
      <alignment vertical="center" wrapText="1"/>
    </xf>
    <xf numFmtId="0" fontId="20" fillId="5" borderId="0" xfId="0" applyFont="1" applyFill="1" applyBorder="1" applyAlignment="1" applyProtection="1">
      <alignment vertical="center"/>
    </xf>
    <xf numFmtId="0" fontId="20" fillId="5" borderId="0" xfId="0" applyFont="1" applyFill="1" applyBorder="1" applyAlignment="1" applyProtection="1">
      <alignment horizontal="center" vertical="center" wrapText="1"/>
    </xf>
    <xf numFmtId="0" fontId="13" fillId="0" borderId="17" xfId="0" applyFont="1" applyBorder="1" applyAlignment="1" applyProtection="1">
      <alignment horizontal="center" vertical="center"/>
    </xf>
    <xf numFmtId="0" fontId="9" fillId="5" borderId="0" xfId="0" applyFont="1" applyFill="1" applyBorder="1" applyAlignment="1" applyProtection="1">
      <alignment vertical="center"/>
    </xf>
    <xf numFmtId="0" fontId="8" fillId="5" borderId="0" xfId="0" applyFont="1" applyFill="1" applyBorder="1" applyAlignment="1" applyProtection="1">
      <alignment vertical="center"/>
    </xf>
    <xf numFmtId="0" fontId="13" fillId="5" borderId="0" xfId="0" applyFont="1" applyFill="1" applyBorder="1" applyAlignment="1" applyProtection="1">
      <alignment vertical="center" textRotation="90"/>
    </xf>
    <xf numFmtId="0" fontId="13" fillId="5" borderId="0" xfId="0" applyFont="1" applyFill="1" applyBorder="1" applyAlignment="1" applyProtection="1">
      <alignment vertical="center"/>
    </xf>
    <xf numFmtId="0" fontId="13" fillId="5" borderId="0" xfId="0" applyFont="1" applyFill="1" applyBorder="1" applyAlignment="1" applyProtection="1">
      <alignment horizontal="center" vertical="center"/>
    </xf>
    <xf numFmtId="0" fontId="16" fillId="5" borderId="0" xfId="0" applyFont="1" applyFill="1" applyBorder="1" applyAlignment="1" applyProtection="1">
      <alignment horizontal="center" vertical="center"/>
    </xf>
    <xf numFmtId="0" fontId="9" fillId="5" borderId="0" xfId="0" applyFont="1" applyFill="1" applyBorder="1" applyAlignment="1" applyProtection="1">
      <alignment horizontal="center" vertical="center"/>
    </xf>
    <xf numFmtId="0" fontId="15" fillId="5" borderId="0" xfId="0" applyFont="1" applyFill="1" applyBorder="1" applyAlignment="1" applyProtection="1">
      <alignment vertical="center"/>
    </xf>
    <xf numFmtId="0" fontId="8" fillId="5" borderId="0" xfId="0" applyFont="1" applyFill="1" applyBorder="1" applyAlignment="1" applyProtection="1">
      <alignment horizontal="center" vertical="center"/>
    </xf>
    <xf numFmtId="0" fontId="13" fillId="5" borderId="0" xfId="0" applyFont="1" applyFill="1" applyBorder="1" applyAlignment="1" applyProtection="1">
      <alignment horizontal="center" vertical="center" textRotation="90"/>
    </xf>
    <xf numFmtId="0" fontId="13" fillId="5" borderId="0" xfId="0" applyFont="1" applyFill="1" applyBorder="1" applyAlignment="1" applyProtection="1">
      <alignment horizontal="right" vertical="center" textRotation="90"/>
    </xf>
    <xf numFmtId="0" fontId="9" fillId="5" borderId="0" xfId="0" applyFont="1" applyFill="1" applyBorder="1" applyAlignment="1" applyProtection="1">
      <alignment horizontal="right" vertical="center"/>
    </xf>
    <xf numFmtId="0" fontId="17" fillId="5" borderId="0" xfId="0" applyFont="1" applyFill="1" applyBorder="1" applyAlignment="1" applyProtection="1">
      <alignment horizontal="right" vertical="center"/>
    </xf>
    <xf numFmtId="0" fontId="11" fillId="5" borderId="0" xfId="0" applyFont="1" applyFill="1" applyBorder="1" applyAlignment="1" applyProtection="1">
      <alignment horizontal="right" vertical="center"/>
    </xf>
    <xf numFmtId="0" fontId="13" fillId="0" borderId="15" xfId="0" applyFont="1" applyFill="1" applyBorder="1" applyAlignment="1" applyProtection="1">
      <alignment horizontal="center" vertical="center" wrapText="1"/>
      <protection locked="0"/>
    </xf>
    <xf numFmtId="0" fontId="13" fillId="0" borderId="15" xfId="0" applyFont="1" applyFill="1" applyBorder="1" applyAlignment="1" applyProtection="1">
      <alignment horizontal="center" vertical="center"/>
      <protection locked="0"/>
    </xf>
    <xf numFmtId="0" fontId="13" fillId="0" borderId="19" xfId="0" applyFont="1" applyFill="1" applyBorder="1" applyAlignment="1" applyProtection="1">
      <alignment horizontal="center" vertical="center"/>
      <protection locked="0"/>
    </xf>
    <xf numFmtId="0" fontId="13" fillId="0" borderId="14" xfId="0" applyFont="1" applyFill="1" applyBorder="1" applyAlignment="1" applyProtection="1">
      <alignment horizontal="center" vertical="center"/>
    </xf>
    <xf numFmtId="0" fontId="6" fillId="0" borderId="6" xfId="0" applyFont="1" applyFill="1" applyBorder="1" applyAlignment="1">
      <alignment horizontal="left" vertical="center" wrapText="1"/>
    </xf>
    <xf numFmtId="9" fontId="6" fillId="0" borderId="6" xfId="0" applyNumberFormat="1" applyFont="1" applyFill="1" applyBorder="1" applyAlignment="1">
      <alignment horizontal="center" vertical="center" wrapText="1"/>
    </xf>
    <xf numFmtId="0" fontId="6" fillId="0" borderId="0" xfId="0" applyFont="1" applyFill="1"/>
    <xf numFmtId="0" fontId="6" fillId="4" borderId="6" xfId="0" applyFont="1" applyFill="1" applyBorder="1" applyAlignment="1">
      <alignment horizontal="left" vertical="center" wrapText="1"/>
    </xf>
    <xf numFmtId="9" fontId="6" fillId="4" borderId="6" xfId="0" applyNumberFormat="1" applyFont="1" applyFill="1" applyBorder="1" applyAlignment="1">
      <alignment horizontal="center" vertical="center" wrapText="1"/>
    </xf>
    <xf numFmtId="0" fontId="2" fillId="4" borderId="6" xfId="0" applyFont="1" applyFill="1" applyBorder="1" applyAlignment="1">
      <alignment horizontal="left" vertical="center" wrapText="1"/>
    </xf>
    <xf numFmtId="0" fontId="3" fillId="4" borderId="6" xfId="0" applyFont="1" applyFill="1" applyBorder="1" applyAlignment="1">
      <alignment horizontal="center" vertical="center" textRotation="90" wrapText="1"/>
    </xf>
    <xf numFmtId="0" fontId="3" fillId="4" borderId="6" xfId="0" applyFont="1" applyFill="1" applyBorder="1" applyAlignment="1">
      <alignment horizontal="left" vertical="center" wrapText="1"/>
    </xf>
    <xf numFmtId="9" fontId="3" fillId="4" borderId="6" xfId="0" applyNumberFormat="1" applyFont="1" applyFill="1" applyBorder="1" applyAlignment="1">
      <alignment horizontal="center" vertical="center" wrapText="1"/>
    </xf>
    <xf numFmtId="49" fontId="3" fillId="4" borderId="6" xfId="0" applyNumberFormat="1" applyFont="1" applyFill="1" applyBorder="1" applyAlignment="1">
      <alignment horizontal="center" vertical="center" wrapText="1"/>
    </xf>
    <xf numFmtId="0" fontId="2" fillId="4" borderId="8" xfId="0" applyFont="1" applyFill="1" applyBorder="1"/>
    <xf numFmtId="0" fontId="2" fillId="4" borderId="9" xfId="0" applyFont="1" applyFill="1" applyBorder="1" applyAlignment="1">
      <alignment horizontal="center" vertical="center"/>
    </xf>
    <xf numFmtId="0" fontId="2" fillId="4" borderId="10" xfId="0" applyFont="1" applyFill="1" applyBorder="1" applyAlignment="1">
      <alignment horizontal="center" vertical="center"/>
    </xf>
    <xf numFmtId="0" fontId="10" fillId="4" borderId="0" xfId="0" applyFont="1" applyFill="1" applyBorder="1" applyAlignment="1" applyProtection="1">
      <alignment vertical="center"/>
    </xf>
    <xf numFmtId="0" fontId="20" fillId="4" borderId="0" xfId="0" applyFont="1" applyFill="1" applyBorder="1" applyAlignment="1" applyProtection="1">
      <alignment horizontal="center" vertical="center" wrapText="1"/>
    </xf>
    <xf numFmtId="0" fontId="21" fillId="4" borderId="0" xfId="0" applyFont="1" applyFill="1" applyBorder="1" applyAlignment="1" applyProtection="1">
      <alignment horizontal="center" vertical="center" textRotation="90"/>
    </xf>
    <xf numFmtId="49" fontId="22" fillId="4" borderId="0" xfId="0" quotePrefix="1" applyNumberFormat="1" applyFont="1" applyFill="1" applyBorder="1" applyAlignment="1" applyProtection="1">
      <alignment horizontal="center" vertical="center"/>
    </xf>
    <xf numFmtId="0" fontId="13" fillId="6" borderId="0" xfId="0" applyFont="1" applyFill="1" applyBorder="1" applyAlignment="1" applyProtection="1">
      <alignment horizontal="center" vertical="center"/>
    </xf>
    <xf numFmtId="0" fontId="11" fillId="0" borderId="0" xfId="0" applyFont="1" applyFill="1" applyBorder="1" applyAlignment="1" applyProtection="1"/>
    <xf numFmtId="0" fontId="11" fillId="5" borderId="0" xfId="0" applyFont="1" applyFill="1" applyBorder="1" applyAlignment="1" applyProtection="1">
      <alignment horizontal="right" vertical="center" wrapText="1"/>
    </xf>
    <xf numFmtId="0" fontId="0" fillId="5" borderId="0" xfId="0" applyFill="1" applyAlignment="1">
      <alignment horizontal="right" vertical="center" wrapText="1"/>
    </xf>
    <xf numFmtId="0" fontId="18" fillId="4" borderId="0" xfId="0" applyFont="1" applyFill="1" applyBorder="1" applyAlignment="1" applyProtection="1">
      <alignment vertical="center"/>
    </xf>
    <xf numFmtId="0" fontId="0" fillId="4" borderId="0" xfId="0" applyFill="1" applyAlignment="1">
      <alignment vertical="center"/>
    </xf>
    <xf numFmtId="0" fontId="20" fillId="5" borderId="0" xfId="0" applyFont="1" applyFill="1" applyBorder="1" applyAlignment="1" applyProtection="1">
      <alignment horizontal="center" vertical="center"/>
    </xf>
    <xf numFmtId="0" fontId="20" fillId="5" borderId="0" xfId="0" applyFont="1" applyFill="1" applyBorder="1" applyAlignment="1" applyProtection="1">
      <alignment horizontal="center" vertical="center" wrapText="1"/>
    </xf>
    <xf numFmtId="0" fontId="20" fillId="4" borderId="0" xfId="0" applyFont="1" applyFill="1" applyBorder="1" applyAlignment="1" applyProtection="1">
      <alignment horizontal="center" vertical="center"/>
    </xf>
    <xf numFmtId="0" fontId="13" fillId="0" borderId="16" xfId="0" applyFont="1" applyFill="1" applyBorder="1" applyAlignment="1" applyProtection="1">
      <alignment horizontal="center" vertical="center"/>
      <protection locked="0"/>
    </xf>
    <xf numFmtId="0" fontId="13" fillId="0" borderId="17" xfId="0" applyFont="1" applyFill="1" applyBorder="1" applyAlignment="1" applyProtection="1">
      <alignment horizontal="center" vertical="center"/>
      <protection locked="0"/>
    </xf>
    <xf numFmtId="0" fontId="13" fillId="0" borderId="18" xfId="0" applyFont="1" applyFill="1" applyBorder="1" applyAlignment="1" applyProtection="1">
      <alignment horizontal="center" vertical="center"/>
      <protection locked="0"/>
    </xf>
    <xf numFmtId="0" fontId="13" fillId="4" borderId="0" xfId="0" applyFont="1" applyFill="1" applyBorder="1" applyAlignment="1" applyProtection="1">
      <alignment horizontal="center" vertical="center"/>
    </xf>
    <xf numFmtId="0" fontId="0" fillId="4" borderId="0" xfId="0" applyFill="1" applyAlignment="1">
      <alignment horizontal="center" vertical="center"/>
    </xf>
    <xf numFmtId="0" fontId="14" fillId="6" borderId="20" xfId="0" applyFont="1" applyFill="1" applyBorder="1" applyAlignment="1" applyProtection="1">
      <alignment horizontal="center" vertical="center" textRotation="90" wrapText="1"/>
    </xf>
    <xf numFmtId="0" fontId="19" fillId="4" borderId="0" xfId="0" applyFont="1" applyFill="1" applyBorder="1" applyAlignment="1" applyProtection="1">
      <alignment horizontal="center" vertical="center"/>
    </xf>
    <xf numFmtId="0" fontId="19" fillId="4" borderId="0" xfId="0" applyFont="1" applyFill="1" applyBorder="1" applyAlignment="1" applyProtection="1">
      <alignment vertical="center"/>
    </xf>
    <xf numFmtId="0" fontId="0" fillId="4" borderId="0" xfId="0" applyFont="1" applyFill="1" applyAlignment="1">
      <alignment vertical="center"/>
    </xf>
    <xf numFmtId="0" fontId="8" fillId="0" borderId="0" xfId="0" applyFont="1" applyBorder="1" applyAlignment="1" applyProtection="1">
      <alignment horizontal="center" vertical="center" wrapText="1"/>
    </xf>
    <xf numFmtId="0" fontId="0" fillId="0" borderId="0" xfId="0" applyAlignment="1">
      <alignment vertical="center" wrapText="1"/>
    </xf>
    <xf numFmtId="0" fontId="8" fillId="0" borderId="0" xfId="0" applyFont="1" applyFill="1" applyBorder="1" applyAlignment="1" applyProtection="1">
      <alignment horizontal="center" vertical="center" wrapText="1"/>
    </xf>
    <xf numFmtId="49" fontId="22" fillId="4" borderId="0" xfId="0" quotePrefix="1" applyNumberFormat="1" applyFont="1" applyFill="1" applyBorder="1" applyAlignment="1" applyProtection="1">
      <alignment horizontal="center" vertical="center" wrapText="1"/>
    </xf>
    <xf numFmtId="49" fontId="23" fillId="4" borderId="0" xfId="0" applyNumberFormat="1" applyFont="1" applyFill="1" applyAlignment="1">
      <alignment horizontal="center" vertical="center" wrapText="1"/>
    </xf>
    <xf numFmtId="0" fontId="5" fillId="4" borderId="2" xfId="0" applyFont="1" applyFill="1" applyBorder="1" applyAlignment="1">
      <alignment horizontal="left" vertical="center" wrapText="1"/>
    </xf>
    <xf numFmtId="0" fontId="5" fillId="4" borderId="0" xfId="0" applyFont="1" applyFill="1" applyAlignment="1">
      <alignment horizontal="left" vertical="center" wrapText="1"/>
    </xf>
    <xf numFmtId="0" fontId="2" fillId="4" borderId="3" xfId="0" applyFont="1" applyFill="1" applyBorder="1" applyAlignment="1">
      <alignment horizontal="left" vertical="center" wrapText="1"/>
    </xf>
    <xf numFmtId="0" fontId="2" fillId="4" borderId="4" xfId="0" applyFont="1" applyFill="1" applyBorder="1" applyAlignment="1">
      <alignment horizontal="left" vertical="center" wrapText="1"/>
    </xf>
    <xf numFmtId="0" fontId="2" fillId="4" borderId="7" xfId="0" applyFont="1" applyFill="1" applyBorder="1" applyAlignment="1">
      <alignment horizontal="left" vertical="center" wrapText="1"/>
    </xf>
    <xf numFmtId="0" fontId="6" fillId="0" borderId="6" xfId="0" applyFont="1" applyFill="1" applyBorder="1" applyAlignment="1">
      <alignment horizontal="center" vertical="center" textRotation="90" wrapText="1"/>
    </xf>
    <xf numFmtId="0" fontId="6" fillId="0" borderId="6" xfId="0" applyFont="1" applyFill="1" applyBorder="1" applyAlignment="1">
      <alignment horizontal="center" vertical="center" wrapText="1"/>
    </xf>
    <xf numFmtId="49" fontId="6" fillId="0" borderId="6" xfId="0" applyNumberFormat="1" applyFont="1" applyFill="1" applyBorder="1" applyAlignment="1">
      <alignment horizontal="center" vertical="center" wrapText="1"/>
    </xf>
    <xf numFmtId="0" fontId="6" fillId="4" borderId="6" xfId="0" applyFont="1" applyFill="1" applyBorder="1" applyAlignment="1">
      <alignment horizontal="center" vertical="center" textRotation="90" wrapText="1"/>
    </xf>
    <xf numFmtId="0" fontId="6" fillId="4" borderId="6" xfId="0" applyFont="1" applyFill="1" applyBorder="1" applyAlignment="1">
      <alignment horizontal="center" vertical="center" wrapText="1"/>
    </xf>
    <xf numFmtId="49" fontId="6" fillId="4" borderId="6" xfId="0" applyNumberFormat="1" applyFont="1" applyFill="1" applyBorder="1" applyAlignment="1">
      <alignment horizontal="center" vertical="center" wrapText="1"/>
    </xf>
    <xf numFmtId="0" fontId="0" fillId="4" borderId="7" xfId="0" applyFont="1" applyFill="1" applyBorder="1" applyAlignment="1">
      <alignment horizontal="left" vertical="center" wrapText="1"/>
    </xf>
    <xf numFmtId="0" fontId="3" fillId="0" borderId="0" xfId="0" applyFont="1" applyFill="1" applyBorder="1" applyAlignment="1">
      <alignment horizontal="left" vertical="top" wrapText="1"/>
    </xf>
    <xf numFmtId="0" fontId="3" fillId="0" borderId="0" xfId="0" applyFont="1" applyFill="1" applyAlignment="1">
      <alignment horizontal="left" vertical="top" wrapText="1"/>
    </xf>
    <xf numFmtId="0" fontId="2" fillId="0" borderId="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3" borderId="0" xfId="0" applyFont="1" applyFill="1" applyBorder="1" applyAlignment="1">
      <alignment horizontal="left" vertical="top" wrapText="1"/>
    </xf>
    <xf numFmtId="0" fontId="3" fillId="3" borderId="0" xfId="0" applyFont="1" applyFill="1" applyAlignment="1">
      <alignment horizontal="left" vertical="top" wrapText="1"/>
    </xf>
    <xf numFmtId="0" fontId="3" fillId="0" borderId="0" xfId="0" applyFont="1" applyBorder="1" applyAlignment="1" applyProtection="1">
      <alignment vertical="top" wrapText="1"/>
    </xf>
    <xf numFmtId="0" fontId="0" fillId="0" borderId="0" xfId="0" applyAlignment="1">
      <alignment vertical="top" wrapText="1"/>
    </xf>
    <xf numFmtId="0" fontId="2" fillId="4" borderId="0" xfId="0" applyFont="1" applyFill="1" applyBorder="1" applyAlignment="1">
      <alignment horizontal="left" vertical="center" wrapText="1"/>
    </xf>
    <xf numFmtId="0" fontId="3" fillId="4" borderId="0" xfId="0" applyFont="1" applyFill="1" applyBorder="1" applyAlignment="1">
      <alignment horizontal="left" vertical="center" wrapText="1"/>
    </xf>
    <xf numFmtId="0" fontId="2" fillId="4" borderId="8" xfId="0" applyFont="1" applyFill="1" applyBorder="1" applyAlignment="1">
      <alignment horizontal="left" vertical="center" wrapText="1"/>
    </xf>
    <xf numFmtId="0" fontId="14" fillId="4" borderId="9" xfId="0" applyFont="1" applyFill="1" applyBorder="1" applyAlignment="1">
      <alignment horizontal="left" vertical="center" wrapText="1"/>
    </xf>
    <xf numFmtId="0" fontId="14" fillId="4" borderId="10" xfId="0" applyFont="1" applyFill="1" applyBorder="1" applyAlignment="1">
      <alignment horizontal="left" vertical="center" wrapText="1"/>
    </xf>
    <xf numFmtId="0" fontId="2" fillId="4" borderId="9" xfId="0" applyFont="1" applyFill="1" applyBorder="1" applyAlignment="1">
      <alignment horizontal="center" vertical="center" wrapText="1"/>
    </xf>
    <xf numFmtId="0" fontId="24" fillId="4" borderId="9" xfId="0" applyFont="1" applyFill="1" applyBorder="1" applyAlignment="1">
      <alignment horizontal="center" vertical="center" wrapText="1"/>
    </xf>
    <xf numFmtId="0" fontId="2" fillId="4" borderId="1" xfId="0" applyFont="1" applyFill="1" applyBorder="1" applyAlignment="1">
      <alignment horizontal="left" vertical="top" wrapText="1"/>
    </xf>
    <xf numFmtId="0" fontId="24" fillId="4" borderId="2" xfId="0" applyFont="1" applyFill="1" applyBorder="1" applyAlignment="1">
      <alignment horizontal="left" vertical="top" wrapText="1"/>
    </xf>
    <xf numFmtId="0" fontId="24" fillId="4" borderId="5" xfId="0" applyFont="1" applyFill="1" applyBorder="1" applyAlignment="1">
      <alignment horizontal="left" vertical="top" wrapText="1"/>
    </xf>
    <xf numFmtId="0" fontId="24" fillId="4" borderId="11" xfId="0" applyFont="1" applyFill="1" applyBorder="1" applyAlignment="1">
      <alignment horizontal="left" vertical="top" wrapText="1"/>
    </xf>
    <xf numFmtId="0" fontId="24" fillId="4" borderId="12" xfId="0" applyFont="1" applyFill="1" applyBorder="1" applyAlignment="1">
      <alignment horizontal="left" vertical="top" wrapText="1"/>
    </xf>
    <xf numFmtId="0" fontId="24" fillId="4" borderId="13" xfId="0" applyFont="1" applyFill="1" applyBorder="1" applyAlignment="1">
      <alignment horizontal="left" vertical="top" wrapText="1"/>
    </xf>
    <xf numFmtId="0" fontId="25" fillId="0" borderId="0" xfId="0" applyFont="1" applyFill="1" applyBorder="1" applyAlignment="1" applyProtection="1">
      <alignment horizontal="center" vertical="top" wrapText="1"/>
    </xf>
    <xf numFmtId="0" fontId="26" fillId="0" borderId="0" xfId="0" applyFont="1" applyFill="1" applyAlignment="1">
      <alignment horizontal="center" vertical="top" wrapText="1"/>
    </xf>
    <xf numFmtId="0" fontId="27" fillId="0" borderId="0" xfId="0" applyFont="1" applyFill="1" applyBorder="1" applyAlignment="1" applyProtection="1">
      <alignment horizontal="center" vertical="center" wrapText="1"/>
    </xf>
    <xf numFmtId="0" fontId="28" fillId="0" borderId="0" xfId="0" applyFont="1" applyFill="1" applyAlignment="1">
      <alignment horizontal="center" vertical="center" wrapText="1"/>
    </xf>
  </cellXfs>
  <cellStyles count="1">
    <cellStyle name="Standard" xfId="0" builtinId="0"/>
  </cellStyles>
  <dxfs count="8">
    <dxf>
      <font>
        <color auto="1"/>
      </font>
      <fill>
        <patternFill>
          <bgColor rgb="FF00B0F0"/>
        </patternFill>
      </fill>
    </dxf>
    <dxf>
      <font>
        <color auto="1"/>
      </font>
      <fill>
        <patternFill patternType="none">
          <bgColor auto="1"/>
        </patternFill>
      </fill>
    </dxf>
    <dxf>
      <font>
        <color auto="1"/>
      </font>
      <fill>
        <patternFill>
          <bgColor rgb="FF92D050"/>
        </patternFill>
      </fill>
    </dxf>
    <dxf>
      <font>
        <color auto="1"/>
      </font>
      <fill>
        <patternFill>
          <bgColor rgb="FFFF0000"/>
        </patternFill>
      </fill>
    </dxf>
    <dxf>
      <fill>
        <patternFill>
          <bgColor rgb="FF92D050"/>
        </patternFill>
      </fill>
    </dxf>
    <dxf>
      <font>
        <color auto="1"/>
      </font>
      <fill>
        <patternFill>
          <bgColor rgb="FFFF0000"/>
        </patternFill>
      </fill>
    </dxf>
    <dxf>
      <fill>
        <patternFill>
          <bgColor rgb="FF92D050"/>
        </patternFill>
      </fill>
    </dxf>
    <dxf>
      <font>
        <color auto="1"/>
      </font>
      <fill>
        <patternFill>
          <bgColor rgb="FFFF0000"/>
        </patternFill>
      </fill>
    </dxf>
  </dxfs>
  <tableStyles count="0" defaultTableStyle="TableStyleMedium2" defaultPivotStyle="PivotStyleLight16"/>
  <colors>
    <mruColors>
      <color rgb="FFFFFF66"/>
      <color rgb="FFE9E409"/>
      <color rgb="FFF5F00E"/>
      <color rgb="FFC4C40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47</xdr:row>
      <xdr:rowOff>0</xdr:rowOff>
    </xdr:from>
    <xdr:to>
      <xdr:col>13</xdr:col>
      <xdr:colOff>27333</xdr:colOff>
      <xdr:row>77</xdr:row>
      <xdr:rowOff>18440</xdr:rowOff>
    </xdr:to>
    <xdr:pic>
      <xdr:nvPicPr>
        <xdr:cNvPr id="3" name="Grafik 2"/>
        <xdr:cNvPicPr>
          <a:picLocks noChangeAspect="1"/>
        </xdr:cNvPicPr>
      </xdr:nvPicPr>
      <xdr:blipFill>
        <a:blip xmlns:r="http://schemas.openxmlformats.org/officeDocument/2006/relationships" r:embed="rId1"/>
        <a:stretch>
          <a:fillRect/>
        </a:stretch>
      </xdr:blipFill>
      <xdr:spPr>
        <a:xfrm>
          <a:off x="0" y="7610475"/>
          <a:ext cx="9933333" cy="4876190"/>
        </a:xfrm>
        <a:prstGeom prst="rect">
          <a:avLst/>
        </a:prstGeom>
      </xdr:spPr>
    </xdr:pic>
    <xdr:clientData/>
  </xdr:twoCellAnchor>
  <xdr:twoCellAnchor editAs="oneCell">
    <xdr:from>
      <xdr:col>0</xdr:col>
      <xdr:colOff>0</xdr:colOff>
      <xdr:row>77</xdr:row>
      <xdr:rowOff>28575</xdr:rowOff>
    </xdr:from>
    <xdr:to>
      <xdr:col>13</xdr:col>
      <xdr:colOff>94572</xdr:colOff>
      <xdr:row>122</xdr:row>
      <xdr:rowOff>37095</xdr:rowOff>
    </xdr:to>
    <xdr:pic>
      <xdr:nvPicPr>
        <xdr:cNvPr id="4" name="Grafik 3"/>
        <xdr:cNvPicPr>
          <a:picLocks noChangeAspect="1"/>
        </xdr:cNvPicPr>
      </xdr:nvPicPr>
      <xdr:blipFill>
        <a:blip xmlns:r="http://schemas.openxmlformats.org/officeDocument/2006/relationships" r:embed="rId2"/>
        <a:stretch>
          <a:fillRect/>
        </a:stretch>
      </xdr:blipFill>
      <xdr:spPr>
        <a:xfrm>
          <a:off x="0" y="12496800"/>
          <a:ext cx="10000572" cy="7295145"/>
        </a:xfrm>
        <a:prstGeom prst="rect">
          <a:avLst/>
        </a:prstGeom>
      </xdr:spPr>
    </xdr:pic>
    <xdr:clientData/>
  </xdr:twoCellAnchor>
  <xdr:twoCellAnchor editAs="oneCell">
    <xdr:from>
      <xdr:col>0</xdr:col>
      <xdr:colOff>0</xdr:colOff>
      <xdr:row>122</xdr:row>
      <xdr:rowOff>31626</xdr:rowOff>
    </xdr:from>
    <xdr:to>
      <xdr:col>12</xdr:col>
      <xdr:colOff>723900</xdr:colOff>
      <xdr:row>137</xdr:row>
      <xdr:rowOff>56810</xdr:rowOff>
    </xdr:to>
    <xdr:pic>
      <xdr:nvPicPr>
        <xdr:cNvPr id="5" name="Grafik 4"/>
        <xdr:cNvPicPr>
          <a:picLocks noChangeAspect="1"/>
        </xdr:cNvPicPr>
      </xdr:nvPicPr>
      <xdr:blipFill>
        <a:blip xmlns:r="http://schemas.openxmlformats.org/officeDocument/2006/relationships" r:embed="rId3"/>
        <a:stretch>
          <a:fillRect/>
        </a:stretch>
      </xdr:blipFill>
      <xdr:spPr>
        <a:xfrm>
          <a:off x="0" y="19786476"/>
          <a:ext cx="9867900" cy="245405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FRANCE~1\AppData\Local\Temp\Notenrechner_Profil_E_201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Profil"/>
    </sheetNames>
    <sheetDataSet>
      <sheetData sheetId="0">
        <row r="37">
          <cell r="A37">
            <v>1</v>
          </cell>
        </row>
        <row r="38">
          <cell r="A38">
            <v>1.5</v>
          </cell>
        </row>
        <row r="39">
          <cell r="A39">
            <v>2</v>
          </cell>
        </row>
        <row r="40">
          <cell r="A40">
            <v>2.5</v>
          </cell>
        </row>
        <row r="41">
          <cell r="A41">
            <v>3</v>
          </cell>
        </row>
        <row r="42">
          <cell r="A42">
            <v>3.5</v>
          </cell>
        </row>
        <row r="43">
          <cell r="A43">
            <v>4</v>
          </cell>
        </row>
        <row r="44">
          <cell r="A44">
            <v>4.5</v>
          </cell>
        </row>
        <row r="45">
          <cell r="A45">
            <v>5</v>
          </cell>
        </row>
        <row r="46">
          <cell r="A46">
            <v>5.5</v>
          </cell>
        </row>
        <row r="47">
          <cell r="A47">
            <v>6</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AD46"/>
  <sheetViews>
    <sheetView showGridLines="0" showRowColHeaders="0" tabSelected="1" topLeftCell="A2" zoomScale="85" zoomScaleNormal="85" workbookViewId="0">
      <selection activeCell="O8" sqref="O8:Q8"/>
    </sheetView>
  </sheetViews>
  <sheetFormatPr baseColWidth="10" defaultColWidth="20" defaultRowHeight="14.25"/>
  <cols>
    <col min="1" max="1" width="36.7109375" style="21" customWidth="1"/>
    <col min="2" max="2" width="1.85546875" style="22" customWidth="1"/>
    <col min="3" max="3" width="7.7109375" style="23" customWidth="1"/>
    <col min="4" max="4" width="1.7109375" style="23" customWidth="1"/>
    <col min="5" max="5" width="7.7109375" style="23" customWidth="1"/>
    <col min="6" max="6" width="1.7109375" style="23" customWidth="1"/>
    <col min="7" max="7" width="7.7109375" style="23" customWidth="1"/>
    <col min="8" max="8" width="1.7109375" style="22" customWidth="1"/>
    <col min="9" max="9" width="7.7109375" style="23" customWidth="1"/>
    <col min="10" max="10" width="1.7109375" style="22" customWidth="1"/>
    <col min="11" max="11" width="7.7109375" style="23" customWidth="1"/>
    <col min="12" max="12" width="1.7109375" style="23" customWidth="1"/>
    <col min="13" max="13" width="7.7109375" style="22" customWidth="1"/>
    <col min="14" max="14" width="1.7109375" style="22" customWidth="1"/>
    <col min="15" max="15" width="7.7109375" style="23" customWidth="1"/>
    <col min="16" max="16" width="1.7109375" style="23" customWidth="1"/>
    <col min="17" max="17" width="7.7109375" style="22" customWidth="1"/>
    <col min="18" max="18" width="1.7109375" style="22" customWidth="1"/>
    <col min="19" max="19" width="7" style="23" customWidth="1"/>
    <col min="20" max="20" width="1.140625" style="23" customWidth="1"/>
    <col min="21" max="21" width="9" style="23" customWidth="1"/>
    <col min="22" max="22" width="1.7109375" style="23" customWidth="1"/>
    <col min="23" max="23" width="7" style="22" customWidth="1"/>
    <col min="24" max="24" width="1.7109375" style="22" customWidth="1"/>
    <col min="25" max="25" width="8" style="22" hidden="1" customWidth="1"/>
    <col min="26" max="26" width="14.7109375" style="22" customWidth="1"/>
    <col min="27" max="27" width="3.42578125" style="22" customWidth="1"/>
    <col min="28" max="28" width="3.42578125" style="50" customWidth="1"/>
    <col min="29" max="29" width="3.85546875" style="23" customWidth="1"/>
    <col min="30" max="30" width="4.140625" style="23" customWidth="1"/>
    <col min="31" max="31" width="20" style="23"/>
    <col min="32" max="32" width="24.7109375" style="23" customWidth="1"/>
    <col min="33" max="16384" width="20" style="23"/>
  </cols>
  <sheetData>
    <row r="1" spans="1:29" ht="5.25" hidden="1" customHeight="1">
      <c r="R1" s="60"/>
      <c r="S1" s="60"/>
      <c r="T1" s="60"/>
      <c r="U1" s="60"/>
      <c r="V1" s="60"/>
      <c r="W1" s="60"/>
      <c r="X1" s="60"/>
      <c r="Y1" s="60"/>
      <c r="Z1" s="60"/>
      <c r="AA1" s="60"/>
      <c r="AB1" s="66"/>
    </row>
    <row r="2" spans="1:29" ht="27.75" customHeight="1">
      <c r="A2" s="111" t="s">
        <v>81</v>
      </c>
      <c r="B2" s="112"/>
      <c r="C2" s="112"/>
      <c r="D2" s="112"/>
      <c r="E2" s="112"/>
      <c r="F2" s="112"/>
      <c r="G2" s="112"/>
      <c r="H2" s="112"/>
      <c r="I2" s="112"/>
      <c r="J2" s="112"/>
      <c r="K2" s="112"/>
      <c r="L2" s="112"/>
      <c r="M2" s="112"/>
      <c r="N2" s="112"/>
      <c r="O2" s="112"/>
      <c r="P2" s="112"/>
      <c r="Q2" s="112"/>
      <c r="R2" s="91"/>
      <c r="S2" s="110" t="s">
        <v>52</v>
      </c>
      <c r="T2" s="110"/>
      <c r="U2" s="110"/>
      <c r="V2" s="110"/>
      <c r="W2" s="110"/>
      <c r="X2" s="110"/>
      <c r="Y2" s="110"/>
      <c r="Z2" s="110"/>
      <c r="AA2" s="110"/>
      <c r="AB2" s="110"/>
    </row>
    <row r="3" spans="1:29" ht="4.5" hidden="1" customHeight="1">
      <c r="R3" s="60"/>
      <c r="S3" s="60"/>
      <c r="T3" s="60"/>
      <c r="U3" s="60"/>
      <c r="V3" s="60"/>
      <c r="W3" s="60"/>
      <c r="X3" s="60"/>
      <c r="Y3" s="60"/>
      <c r="Z3" s="60"/>
      <c r="AA3" s="60"/>
      <c r="AB3" s="66"/>
    </row>
    <row r="4" spans="1:29" ht="6.75" hidden="1" customHeight="1">
      <c r="S4" s="22"/>
      <c r="T4" s="22"/>
      <c r="U4" s="22"/>
      <c r="V4" s="22"/>
      <c r="X4" s="60"/>
      <c r="Y4" s="60"/>
      <c r="Z4" s="60"/>
      <c r="AA4" s="60"/>
      <c r="AB4" s="66"/>
    </row>
    <row r="5" spans="1:29" s="24" customFormat="1" ht="26.25">
      <c r="A5" s="55" t="s">
        <v>103</v>
      </c>
      <c r="B5" s="25"/>
      <c r="C5" s="101" t="s">
        <v>53</v>
      </c>
      <c r="D5" s="101"/>
      <c r="E5" s="101"/>
      <c r="F5" s="26"/>
      <c r="G5" s="101" t="s">
        <v>54</v>
      </c>
      <c r="H5" s="101"/>
      <c r="I5" s="101"/>
      <c r="J5" s="27"/>
      <c r="K5" s="101" t="s">
        <v>55</v>
      </c>
      <c r="L5" s="101"/>
      <c r="M5" s="101"/>
      <c r="N5" s="27"/>
      <c r="O5" s="102" t="s">
        <v>56</v>
      </c>
      <c r="P5" s="102"/>
      <c r="Q5" s="102"/>
      <c r="R5" s="27"/>
      <c r="S5" s="103" t="s">
        <v>57</v>
      </c>
      <c r="T5" s="103"/>
      <c r="U5" s="103"/>
      <c r="V5" s="103"/>
      <c r="W5" s="103"/>
      <c r="X5" s="55"/>
      <c r="Y5" s="92" t="s">
        <v>36</v>
      </c>
      <c r="Z5" s="92" t="s">
        <v>76</v>
      </c>
      <c r="AA5" s="58"/>
      <c r="AB5" s="93" t="s">
        <v>58</v>
      </c>
    </row>
    <row r="6" spans="1:29" s="21" customFormat="1" ht="30.75" customHeight="1">
      <c r="A6" s="27"/>
      <c r="B6" s="27"/>
      <c r="C6" s="29" t="s">
        <v>59</v>
      </c>
      <c r="E6" s="29" t="s">
        <v>60</v>
      </c>
      <c r="G6" s="29" t="s">
        <v>61</v>
      </c>
      <c r="H6" s="30"/>
      <c r="I6" s="29" t="s">
        <v>62</v>
      </c>
      <c r="J6" s="30"/>
      <c r="K6" s="29" t="s">
        <v>63</v>
      </c>
      <c r="M6" s="31" t="s">
        <v>64</v>
      </c>
      <c r="N6" s="30"/>
      <c r="O6" s="113" t="s">
        <v>65</v>
      </c>
      <c r="P6" s="114"/>
      <c r="Q6" s="114"/>
      <c r="R6" s="30"/>
      <c r="S6" s="31" t="s">
        <v>66</v>
      </c>
      <c r="T6" s="31"/>
      <c r="U6" s="115" t="s">
        <v>56</v>
      </c>
      <c r="V6" s="114"/>
      <c r="W6" s="114"/>
      <c r="X6" s="61"/>
      <c r="Y6" s="32"/>
      <c r="Z6" s="61"/>
      <c r="AA6" s="61"/>
      <c r="AB6" s="68"/>
    </row>
    <row r="7" spans="1:29" ht="3.75" customHeight="1" thickBot="1">
      <c r="A7" s="33"/>
      <c r="B7" s="34"/>
      <c r="C7" s="35"/>
      <c r="D7" s="36"/>
      <c r="E7" s="35"/>
      <c r="F7" s="36"/>
      <c r="G7" s="35"/>
      <c r="H7" s="34"/>
      <c r="I7" s="35"/>
      <c r="J7" s="37"/>
      <c r="K7" s="35"/>
      <c r="L7" s="35"/>
      <c r="M7" s="38"/>
      <c r="N7" s="37"/>
      <c r="O7" s="35"/>
      <c r="P7" s="35"/>
      <c r="Q7" s="38"/>
      <c r="R7" s="37"/>
      <c r="S7" s="38"/>
      <c r="T7" s="38"/>
      <c r="U7" s="38"/>
      <c r="V7" s="38"/>
      <c r="W7" s="38"/>
      <c r="X7" s="62"/>
      <c r="Y7" s="39"/>
      <c r="Z7" s="62"/>
      <c r="AA7" s="62"/>
      <c r="AB7" s="69"/>
    </row>
    <row r="8" spans="1:29" s="22" customFormat="1" ht="16.5" customHeight="1" thickTop="1" thickBot="1">
      <c r="A8" s="55" t="s">
        <v>94</v>
      </c>
      <c r="B8" s="34"/>
      <c r="C8" s="38"/>
      <c r="D8" s="36"/>
      <c r="E8" s="38"/>
      <c r="F8" s="36"/>
      <c r="G8" s="38"/>
      <c r="H8" s="34"/>
      <c r="I8" s="38"/>
      <c r="J8" s="34"/>
      <c r="K8" s="38"/>
      <c r="L8" s="38"/>
      <c r="M8" s="38"/>
      <c r="N8" s="34"/>
      <c r="O8" s="104"/>
      <c r="P8" s="105"/>
      <c r="Q8" s="106"/>
      <c r="R8" s="34"/>
      <c r="S8" s="38"/>
      <c r="T8" s="38"/>
      <c r="U8" s="107" t="str">
        <f>IF(ISNUMBER(O8),O8,"--")</f>
        <v>--</v>
      </c>
      <c r="V8" s="108"/>
      <c r="W8" s="108"/>
      <c r="X8" s="63"/>
      <c r="Y8" s="40">
        <v>0.5</v>
      </c>
      <c r="Z8" s="63"/>
      <c r="AA8" s="63"/>
      <c r="AB8" s="116" t="s">
        <v>106</v>
      </c>
      <c r="AC8" s="109" t="s">
        <v>67</v>
      </c>
    </row>
    <row r="9" spans="1:29" ht="3.75" customHeight="1" thickTop="1" thickBot="1">
      <c r="A9" s="33"/>
      <c r="B9" s="34"/>
      <c r="C9" s="35"/>
      <c r="D9" s="36"/>
      <c r="E9" s="35"/>
      <c r="F9" s="36"/>
      <c r="G9" s="35"/>
      <c r="H9" s="34"/>
      <c r="I9" s="35"/>
      <c r="J9" s="37"/>
      <c r="K9" s="35"/>
      <c r="L9" s="35"/>
      <c r="M9" s="38"/>
      <c r="N9" s="37"/>
      <c r="O9" s="35"/>
      <c r="P9" s="35"/>
      <c r="Q9" s="38"/>
      <c r="R9" s="37"/>
      <c r="S9" s="38"/>
      <c r="T9" s="38"/>
      <c r="U9" s="38"/>
      <c r="V9" s="38"/>
      <c r="W9" s="38"/>
      <c r="X9" s="62"/>
      <c r="Y9" s="39"/>
      <c r="Z9" s="62"/>
      <c r="AA9" s="62"/>
      <c r="AB9" s="117"/>
      <c r="AC9" s="109"/>
    </row>
    <row r="10" spans="1:29" s="22" customFormat="1" ht="16.5" thickTop="1" thickBot="1">
      <c r="A10" s="55" t="s">
        <v>95</v>
      </c>
      <c r="B10" s="34"/>
      <c r="C10" s="38"/>
      <c r="D10" s="34"/>
      <c r="E10" s="38"/>
      <c r="F10" s="34"/>
      <c r="G10" s="38"/>
      <c r="H10" s="34"/>
      <c r="I10" s="38"/>
      <c r="J10" s="37"/>
      <c r="K10" s="38"/>
      <c r="L10" s="38"/>
      <c r="M10" s="38"/>
      <c r="N10" s="37"/>
      <c r="O10" s="104"/>
      <c r="P10" s="105"/>
      <c r="Q10" s="106"/>
      <c r="R10" s="37"/>
      <c r="S10" s="38"/>
      <c r="T10" s="38"/>
      <c r="U10" s="107" t="str">
        <f>IF(ISNUMBER(O10),O10,"--")</f>
        <v>--</v>
      </c>
      <c r="V10" s="108"/>
      <c r="W10" s="108"/>
      <c r="X10" s="62"/>
      <c r="Y10" s="40">
        <v>0.2</v>
      </c>
      <c r="Z10" s="62"/>
      <c r="AA10" s="62"/>
      <c r="AB10" s="117"/>
      <c r="AC10" s="109"/>
    </row>
    <row r="11" spans="1:29" ht="3.75" customHeight="1" thickTop="1" thickBot="1">
      <c r="A11" s="33"/>
      <c r="B11" s="34"/>
      <c r="C11" s="35"/>
      <c r="D11" s="36"/>
      <c r="E11" s="35"/>
      <c r="F11" s="36"/>
      <c r="G11" s="35"/>
      <c r="H11" s="34"/>
      <c r="I11" s="35"/>
      <c r="J11" s="37"/>
      <c r="K11" s="35"/>
      <c r="L11" s="35"/>
      <c r="M11" s="38"/>
      <c r="N11" s="37"/>
      <c r="O11" s="35"/>
      <c r="P11" s="35"/>
      <c r="Q11" s="38"/>
      <c r="R11" s="37"/>
      <c r="S11" s="38"/>
      <c r="T11" s="38"/>
      <c r="U11" s="38"/>
      <c r="V11" s="38"/>
      <c r="W11" s="38"/>
      <c r="X11" s="62"/>
      <c r="Y11" s="39"/>
      <c r="Z11" s="62"/>
      <c r="AA11" s="62"/>
      <c r="AB11" s="117"/>
      <c r="AC11" s="109"/>
    </row>
    <row r="12" spans="1:29" s="22" customFormat="1" ht="27" customHeight="1" thickTop="1" thickBot="1">
      <c r="A12" s="56" t="s">
        <v>96</v>
      </c>
      <c r="B12" s="51"/>
      <c r="C12" s="74"/>
      <c r="D12" s="51"/>
      <c r="E12" s="52"/>
      <c r="F12" s="34"/>
      <c r="G12" s="38"/>
      <c r="H12" s="34"/>
      <c r="I12" s="38"/>
      <c r="J12" s="37"/>
      <c r="K12" s="38"/>
      <c r="L12" s="38"/>
      <c r="M12" s="38"/>
      <c r="N12" s="37"/>
      <c r="O12" s="44"/>
      <c r="P12" s="43"/>
      <c r="Q12" s="44"/>
      <c r="R12" s="37"/>
      <c r="S12" s="38"/>
      <c r="T12" s="38"/>
      <c r="U12" s="107" t="str">
        <f>IF(ISNUMBER(C12),C12,"--")</f>
        <v>--</v>
      </c>
      <c r="V12" s="108"/>
      <c r="W12" s="108"/>
      <c r="X12" s="62"/>
      <c r="Y12" s="40">
        <v>0.1</v>
      </c>
      <c r="Z12" s="62"/>
      <c r="AA12" s="62"/>
      <c r="AB12" s="117"/>
      <c r="AC12" s="109"/>
    </row>
    <row r="13" spans="1:29" ht="3.75" customHeight="1" thickTop="1" thickBot="1">
      <c r="A13" s="33"/>
      <c r="B13" s="34"/>
      <c r="C13" s="35"/>
      <c r="D13" s="36"/>
      <c r="E13" s="35"/>
      <c r="F13" s="36"/>
      <c r="G13" s="35"/>
      <c r="H13" s="34"/>
      <c r="I13" s="35"/>
      <c r="J13" s="37"/>
      <c r="K13" s="35"/>
      <c r="L13" s="35"/>
      <c r="M13" s="38"/>
      <c r="N13" s="37"/>
      <c r="O13" s="35"/>
      <c r="P13" s="35"/>
      <c r="Q13" s="38"/>
      <c r="R13" s="37"/>
      <c r="S13" s="38"/>
      <c r="T13" s="38"/>
      <c r="U13" s="38"/>
      <c r="V13" s="38"/>
      <c r="W13" s="38"/>
      <c r="X13" s="62"/>
      <c r="Y13" s="39"/>
      <c r="Z13" s="62"/>
      <c r="AA13" s="62"/>
      <c r="AB13" s="117"/>
      <c r="AC13" s="109"/>
    </row>
    <row r="14" spans="1:29" s="22" customFormat="1" ht="16.5" thickTop="1" thickBot="1">
      <c r="A14" s="55" t="s">
        <v>97</v>
      </c>
      <c r="B14" s="34"/>
      <c r="C14" s="38"/>
      <c r="D14" s="34"/>
      <c r="E14" s="38"/>
      <c r="F14" s="34"/>
      <c r="G14" s="38"/>
      <c r="H14" s="34"/>
      <c r="I14" s="38"/>
      <c r="J14" s="37"/>
      <c r="K14" s="38"/>
      <c r="L14" s="38"/>
      <c r="M14" s="38"/>
      <c r="N14" s="37"/>
      <c r="O14" s="104"/>
      <c r="P14" s="105"/>
      <c r="Q14" s="106"/>
      <c r="R14" s="37"/>
      <c r="S14" s="38"/>
      <c r="T14" s="38"/>
      <c r="U14" s="107" t="str">
        <f>IF(ISNUMBER(O14),O14,"--")</f>
        <v>--</v>
      </c>
      <c r="V14" s="108"/>
      <c r="W14" s="108"/>
      <c r="X14" s="62"/>
      <c r="Y14" s="40">
        <v>0.2</v>
      </c>
      <c r="Z14" s="95" t="str">
        <f>IF(COUNT(U8:U14)=4,ROUND(SUMPRODUCT(U8:U14,Y8:Y14),1),"--")</f>
        <v>--</v>
      </c>
      <c r="AA14" s="64"/>
      <c r="AB14" s="117"/>
      <c r="AC14" s="109"/>
    </row>
    <row r="15" spans="1:29" ht="3.75" customHeight="1" thickTop="1" thickBot="1">
      <c r="A15" s="33"/>
      <c r="B15" s="34"/>
      <c r="C15" s="35"/>
      <c r="D15" s="36"/>
      <c r="E15" s="35"/>
      <c r="F15" s="36"/>
      <c r="G15" s="35"/>
      <c r="H15" s="34"/>
      <c r="I15" s="35"/>
      <c r="J15" s="37"/>
      <c r="K15" s="35"/>
      <c r="L15" s="35"/>
      <c r="M15" s="38"/>
      <c r="N15" s="37"/>
      <c r="O15" s="38"/>
      <c r="P15" s="38"/>
      <c r="Q15" s="38"/>
      <c r="R15" s="37"/>
      <c r="S15" s="38"/>
      <c r="T15" s="38"/>
      <c r="U15" s="38"/>
      <c r="V15" s="38"/>
      <c r="X15" s="62"/>
      <c r="Y15" s="39"/>
      <c r="Z15" s="62"/>
      <c r="AA15" s="62"/>
      <c r="AB15" s="69"/>
      <c r="AC15" s="109"/>
    </row>
    <row r="16" spans="1:29" ht="16.5" thickTop="1" thickBot="1">
      <c r="A16" s="55" t="s">
        <v>98</v>
      </c>
      <c r="B16" s="34"/>
      <c r="C16" s="38"/>
      <c r="D16" s="36"/>
      <c r="E16" s="38"/>
      <c r="F16" s="36"/>
      <c r="G16" s="75"/>
      <c r="H16" s="34"/>
      <c r="I16" s="75"/>
      <c r="J16" s="37"/>
      <c r="K16" s="75"/>
      <c r="L16" s="35"/>
      <c r="M16" s="75"/>
      <c r="N16" s="37"/>
      <c r="O16" s="104"/>
      <c r="P16" s="105"/>
      <c r="Q16" s="106"/>
      <c r="R16" s="37"/>
      <c r="S16" s="53" t="str">
        <f>IF(COUNT(G16,I16,K16,M16)=4,ROUND(2*AVERAGE(G16,I16,K16,M16),0)/2,"--")</f>
        <v>--</v>
      </c>
      <c r="T16" s="38"/>
      <c r="U16" s="107" t="str">
        <f>IF(ISNUMBER(O16),O16,"--")</f>
        <v>--</v>
      </c>
      <c r="V16" s="108"/>
      <c r="W16" s="108"/>
      <c r="X16" s="62"/>
      <c r="Y16" s="40">
        <v>1</v>
      </c>
      <c r="Z16" s="95" t="str">
        <f>IF(COUNT(S16,U16)=2,ROUND(AVERAGE(S16,U16),1),"--")</f>
        <v>--</v>
      </c>
      <c r="AA16" s="64"/>
      <c r="AB16" s="94" t="s">
        <v>31</v>
      </c>
      <c r="AC16" s="109"/>
    </row>
    <row r="17" spans="1:30" ht="12.75" customHeight="1" thickTop="1">
      <c r="A17" s="33"/>
      <c r="B17" s="34"/>
      <c r="C17" s="35"/>
      <c r="D17" s="36"/>
      <c r="E17" s="35"/>
      <c r="F17" s="36"/>
      <c r="G17" s="35"/>
      <c r="H17" s="34"/>
      <c r="I17" s="35"/>
      <c r="J17" s="37"/>
      <c r="K17" s="35"/>
      <c r="L17" s="35"/>
      <c r="M17" s="38"/>
      <c r="N17" s="37"/>
      <c r="O17" s="35"/>
      <c r="P17" s="35"/>
      <c r="Q17" s="38"/>
      <c r="R17" s="37"/>
      <c r="S17" s="38"/>
      <c r="T17" s="38"/>
      <c r="U17" s="38"/>
      <c r="V17" s="38"/>
      <c r="W17" s="38"/>
      <c r="X17" s="62"/>
      <c r="Y17" s="39"/>
      <c r="Z17" s="62"/>
      <c r="AA17" s="62"/>
      <c r="AB17" s="69"/>
    </row>
    <row r="18" spans="1:30" s="24" customFormat="1" ht="12.75">
      <c r="B18" s="25"/>
      <c r="C18" s="101" t="s">
        <v>53</v>
      </c>
      <c r="D18" s="101"/>
      <c r="E18" s="101"/>
      <c r="F18" s="26"/>
      <c r="G18" s="101" t="s">
        <v>54</v>
      </c>
      <c r="H18" s="101"/>
      <c r="I18" s="101"/>
      <c r="J18" s="27"/>
      <c r="K18" s="101" t="s">
        <v>55</v>
      </c>
      <c r="L18" s="101"/>
      <c r="M18" s="101"/>
      <c r="N18" s="27"/>
      <c r="O18" s="102" t="s">
        <v>68</v>
      </c>
      <c r="P18" s="102"/>
      <c r="Q18" s="102"/>
      <c r="R18" s="27"/>
      <c r="S18" s="103" t="s">
        <v>57</v>
      </c>
      <c r="T18" s="103"/>
      <c r="U18" s="103"/>
      <c r="V18" s="103"/>
      <c r="W18" s="103"/>
      <c r="X18" s="55"/>
      <c r="Y18" s="28"/>
      <c r="Z18" s="55"/>
      <c r="AA18" s="55"/>
      <c r="AB18" s="68"/>
      <c r="AC18" s="41"/>
      <c r="AD18" s="41"/>
    </row>
    <row r="19" spans="1:30" s="21" customFormat="1" ht="28.5" customHeight="1">
      <c r="A19" s="27"/>
      <c r="B19" s="27"/>
      <c r="C19" s="29" t="s">
        <v>59</v>
      </c>
      <c r="E19" s="29" t="s">
        <v>60</v>
      </c>
      <c r="G19" s="29" t="s">
        <v>61</v>
      </c>
      <c r="H19" s="30"/>
      <c r="I19" s="29" t="s">
        <v>62</v>
      </c>
      <c r="J19" s="30"/>
      <c r="K19" s="29" t="s">
        <v>63</v>
      </c>
      <c r="M19" s="31" t="s">
        <v>64</v>
      </c>
      <c r="N19" s="30"/>
      <c r="O19" s="42" t="s">
        <v>69</v>
      </c>
      <c r="Q19" s="42" t="s">
        <v>70</v>
      </c>
      <c r="R19" s="30"/>
      <c r="S19" s="31" t="s">
        <v>66</v>
      </c>
      <c r="T19" s="31"/>
      <c r="U19" s="42" t="s">
        <v>69</v>
      </c>
      <c r="V19" s="30"/>
      <c r="W19" s="42" t="s">
        <v>71</v>
      </c>
      <c r="X19" s="61"/>
      <c r="Y19" s="40"/>
      <c r="Z19" s="61"/>
      <c r="AA19" s="61"/>
      <c r="AB19" s="68"/>
      <c r="AC19" s="41"/>
      <c r="AD19" s="41"/>
    </row>
    <row r="20" spans="1:30" ht="4.9000000000000004" customHeight="1" thickBot="1">
      <c r="A20" s="33"/>
      <c r="B20" s="34"/>
      <c r="C20" s="35"/>
      <c r="D20" s="36"/>
      <c r="E20" s="35"/>
      <c r="F20" s="36"/>
      <c r="G20" s="35"/>
      <c r="H20" s="34"/>
      <c r="I20" s="35"/>
      <c r="J20" s="37"/>
      <c r="K20" s="35"/>
      <c r="L20" s="35"/>
      <c r="M20" s="38"/>
      <c r="N20" s="37"/>
      <c r="O20" s="35"/>
      <c r="P20" s="35"/>
      <c r="Q20" s="38"/>
      <c r="R20" s="37"/>
      <c r="S20" s="38"/>
      <c r="T20" s="38"/>
      <c r="U20" s="38"/>
      <c r="V20" s="38"/>
      <c r="W20" s="38"/>
      <c r="X20" s="62"/>
      <c r="Y20" s="39"/>
      <c r="Z20" s="62"/>
      <c r="AA20" s="62"/>
      <c r="AB20" s="69"/>
    </row>
    <row r="21" spans="1:30" ht="16.5" customHeight="1" thickTop="1" thickBot="1">
      <c r="A21" s="55" t="s">
        <v>99</v>
      </c>
      <c r="B21" s="34"/>
      <c r="C21" s="38"/>
      <c r="D21" s="36"/>
      <c r="E21" s="38"/>
      <c r="F21" s="36"/>
      <c r="G21" s="76"/>
      <c r="H21" s="34"/>
      <c r="I21" s="75"/>
      <c r="J21" s="37"/>
      <c r="K21" s="75"/>
      <c r="L21" s="35"/>
      <c r="M21" s="75"/>
      <c r="N21" s="37"/>
      <c r="O21" s="75"/>
      <c r="P21" s="77"/>
      <c r="Q21" s="75"/>
      <c r="R21" s="37"/>
      <c r="S21" s="53" t="str">
        <f>IF(COUNT(G21,I21,K21,M21)=4,ROUND(2*AVERAGE(G21,I21,K21,M21),0)/2,"--")</f>
        <v>--</v>
      </c>
      <c r="T21" s="38"/>
      <c r="U21" s="53" t="str">
        <f>IF(ISNUMBER(O21),O21,"--")</f>
        <v>--</v>
      </c>
      <c r="V21" s="38"/>
      <c r="W21" s="53" t="str">
        <f>IF(ISNUMBER(Q21),Q21,"--")</f>
        <v>--</v>
      </c>
      <c r="X21" s="62"/>
      <c r="Y21" s="40">
        <v>1</v>
      </c>
      <c r="Z21" s="53" t="str">
        <f>IF(COUNT(S21,U21,W21)=3,ROUND(AVERAGE(S21,U21,W21),1),"--")</f>
        <v>--</v>
      </c>
      <c r="AA21" s="64"/>
      <c r="AB21" s="94" t="s">
        <v>31</v>
      </c>
      <c r="AC21" s="109" t="s">
        <v>72</v>
      </c>
    </row>
    <row r="22" spans="1:30" ht="4.9000000000000004" customHeight="1" thickTop="1" thickBot="1">
      <c r="A22" s="33"/>
      <c r="B22" s="34"/>
      <c r="C22" s="35"/>
      <c r="D22" s="36"/>
      <c r="E22" s="35"/>
      <c r="F22" s="36"/>
      <c r="G22" s="59"/>
      <c r="H22" s="34"/>
      <c r="I22" s="35"/>
      <c r="J22" s="37"/>
      <c r="K22" s="35"/>
      <c r="L22" s="35"/>
      <c r="M22" s="38"/>
      <c r="N22" s="37"/>
      <c r="O22" s="35"/>
      <c r="P22" s="35"/>
      <c r="Q22" s="38"/>
      <c r="R22" s="37"/>
      <c r="S22" s="38"/>
      <c r="T22" s="38"/>
      <c r="U22" s="38"/>
      <c r="V22" s="38"/>
      <c r="W22" s="38"/>
      <c r="X22" s="62"/>
      <c r="Y22" s="39"/>
      <c r="Z22" s="64"/>
      <c r="AA22" s="64"/>
      <c r="AB22" s="69"/>
      <c r="AC22" s="109"/>
    </row>
    <row r="23" spans="1:30" ht="16.5" thickTop="1" thickBot="1">
      <c r="A23" s="55" t="s">
        <v>100</v>
      </c>
      <c r="B23" s="34"/>
      <c r="C23" s="38"/>
      <c r="D23" s="36"/>
      <c r="E23" s="38"/>
      <c r="F23" s="36"/>
      <c r="G23" s="75"/>
      <c r="H23" s="34"/>
      <c r="I23" s="75"/>
      <c r="J23" s="37"/>
      <c r="K23" s="75"/>
      <c r="L23" s="38"/>
      <c r="M23" s="75"/>
      <c r="N23" s="37"/>
      <c r="O23" s="75"/>
      <c r="P23" s="77"/>
      <c r="Q23" s="75"/>
      <c r="R23" s="37"/>
      <c r="S23" s="53" t="str">
        <f>IF(COUNT(G23,I23,K23,M23)=4,ROUND(2*AVERAGE(G23,I23,K23,M23),0)/2,"--")</f>
        <v>--</v>
      </c>
      <c r="T23" s="38"/>
      <c r="U23" s="53" t="str">
        <f>IF(ISNUMBER(O23),O23,"--")</f>
        <v>--</v>
      </c>
      <c r="V23" s="38"/>
      <c r="W23" s="53" t="str">
        <f>IF(ISNUMBER(Q23),Q23,"--")</f>
        <v>--</v>
      </c>
      <c r="X23" s="62"/>
      <c r="Y23" s="40">
        <v>1</v>
      </c>
      <c r="Z23" s="53" t="str">
        <f>IF(COUNT(S23,U23,W23)=3,ROUND(AVERAGE(S23,U23,W23),1),"--")</f>
        <v>--</v>
      </c>
      <c r="AA23" s="64"/>
      <c r="AB23" s="94" t="s">
        <v>31</v>
      </c>
      <c r="AC23" s="109"/>
    </row>
    <row r="24" spans="1:30" ht="4.9000000000000004" customHeight="1" thickTop="1" thickBot="1">
      <c r="A24" s="33"/>
      <c r="B24" s="34"/>
      <c r="C24" s="35"/>
      <c r="D24" s="36"/>
      <c r="E24" s="35"/>
      <c r="F24" s="36"/>
      <c r="G24" s="35"/>
      <c r="H24" s="34"/>
      <c r="I24" s="35"/>
      <c r="J24" s="37"/>
      <c r="K24" s="35"/>
      <c r="L24" s="35"/>
      <c r="M24" s="38"/>
      <c r="N24" s="37"/>
      <c r="O24" s="35"/>
      <c r="P24" s="35"/>
      <c r="Q24" s="38"/>
      <c r="R24" s="37"/>
      <c r="S24" s="38"/>
      <c r="T24" s="38"/>
      <c r="U24" s="38"/>
      <c r="V24" s="38"/>
      <c r="W24" s="38"/>
      <c r="X24" s="62"/>
      <c r="Y24" s="39"/>
      <c r="Z24" s="64"/>
      <c r="AA24" s="64"/>
      <c r="AB24" s="69"/>
      <c r="AC24" s="109"/>
    </row>
    <row r="25" spans="1:30" ht="16.5" thickTop="1" thickBot="1">
      <c r="A25" s="55" t="s">
        <v>101</v>
      </c>
      <c r="B25" s="34"/>
      <c r="C25" s="38"/>
      <c r="D25" s="36"/>
      <c r="E25" s="38"/>
      <c r="F25" s="36"/>
      <c r="G25" s="75"/>
      <c r="H25" s="34"/>
      <c r="I25" s="75"/>
      <c r="J25" s="37"/>
      <c r="K25" s="75"/>
      <c r="L25" s="38"/>
      <c r="M25" s="75"/>
      <c r="N25" s="37"/>
      <c r="O25" s="104"/>
      <c r="P25" s="105"/>
      <c r="Q25" s="106"/>
      <c r="R25" s="37"/>
      <c r="S25" s="53" t="str">
        <f>IF(COUNT(G25,I25,K25,M25)=4,ROUND(2*AVERAGE(G25,I25,K25,M25),0)/2,"--")</f>
        <v>--</v>
      </c>
      <c r="T25" s="38"/>
      <c r="U25" s="107" t="str">
        <f>IF(ISNUMBER(O25),O25,"--")</f>
        <v>--</v>
      </c>
      <c r="V25" s="108"/>
      <c r="W25" s="108"/>
      <c r="X25" s="62"/>
      <c r="Y25" s="40">
        <v>1</v>
      </c>
      <c r="Z25" s="53" t="str">
        <f>IF(COUNT(S25,U25)=2,ROUND(AVERAGE(S25,U25),1),"--")</f>
        <v>--</v>
      </c>
      <c r="AA25" s="64"/>
      <c r="AB25" s="94" t="s">
        <v>31</v>
      </c>
      <c r="AC25" s="109"/>
    </row>
    <row r="26" spans="1:30" ht="4.9000000000000004" customHeight="1" thickTop="1" thickBot="1">
      <c r="A26" s="33"/>
      <c r="B26" s="34"/>
      <c r="C26" s="35"/>
      <c r="D26" s="36"/>
      <c r="E26" s="35"/>
      <c r="F26" s="36"/>
      <c r="G26" s="35"/>
      <c r="H26" s="34"/>
      <c r="I26" s="35"/>
      <c r="J26" s="37"/>
      <c r="K26" s="35"/>
      <c r="L26" s="35"/>
      <c r="M26" s="38"/>
      <c r="N26" s="37"/>
      <c r="O26" s="38"/>
      <c r="P26" s="38"/>
      <c r="Q26" s="38"/>
      <c r="R26" s="37"/>
      <c r="S26" s="38"/>
      <c r="T26" s="38"/>
      <c r="U26" s="38"/>
      <c r="V26" s="38"/>
      <c r="X26" s="62"/>
      <c r="Y26" s="39"/>
      <c r="Z26" s="64"/>
      <c r="AA26" s="64"/>
      <c r="AB26" s="69"/>
      <c r="AC26" s="109"/>
    </row>
    <row r="27" spans="1:30" ht="16.5" thickTop="1" thickBot="1">
      <c r="A27" s="57" t="s">
        <v>102</v>
      </c>
      <c r="B27" s="34"/>
      <c r="C27" s="38"/>
      <c r="D27" s="43"/>
      <c r="E27" s="38"/>
      <c r="F27" s="43"/>
      <c r="G27" s="75"/>
      <c r="H27" s="43"/>
      <c r="I27" s="75"/>
      <c r="J27" s="43"/>
      <c r="K27" s="75"/>
      <c r="L27" s="43"/>
      <c r="M27" s="75"/>
      <c r="N27" s="43"/>
      <c r="O27" s="44"/>
      <c r="P27" s="43"/>
      <c r="Q27" s="44"/>
      <c r="R27" s="43">
        <v>4</v>
      </c>
      <c r="S27" s="54" t="str">
        <f>IF(COUNT(G27,I27,K27,M27)=4,ROUND(2*AVERAGE(G27,I27,K27,M27),0)/2,"--")</f>
        <v>--</v>
      </c>
      <c r="T27" s="44"/>
      <c r="U27" s="44"/>
      <c r="V27" s="43"/>
      <c r="W27" s="44"/>
      <c r="X27" s="67"/>
      <c r="Y27" s="40">
        <v>1</v>
      </c>
      <c r="Z27" s="54" t="str">
        <f>IF(ISNUMBER(S27),S27,"--")</f>
        <v>--</v>
      </c>
      <c r="AA27" s="65"/>
      <c r="AB27" s="94" t="s">
        <v>31</v>
      </c>
      <c r="AC27" s="109"/>
    </row>
    <row r="28" spans="1:30" ht="4.9000000000000004" customHeight="1" thickTop="1">
      <c r="A28" s="33"/>
      <c r="B28" s="34"/>
      <c r="C28" s="35"/>
      <c r="D28" s="35"/>
      <c r="E28" s="38"/>
      <c r="F28" s="37"/>
      <c r="G28" s="35"/>
      <c r="H28" s="35"/>
      <c r="I28" s="38"/>
      <c r="J28" s="37"/>
      <c r="K28" s="35"/>
      <c r="L28" s="35"/>
      <c r="M28" s="38"/>
      <c r="N28" s="37"/>
      <c r="O28" s="35"/>
      <c r="P28" s="35"/>
      <c r="Q28" s="38"/>
      <c r="R28" s="37"/>
      <c r="S28" s="38"/>
      <c r="T28" s="38"/>
      <c r="U28" s="38"/>
      <c r="V28" s="38"/>
      <c r="W28" s="38"/>
      <c r="X28" s="62"/>
      <c r="Y28" s="39"/>
      <c r="Z28" s="62"/>
      <c r="AA28" s="62"/>
      <c r="AB28" s="69"/>
    </row>
    <row r="29" spans="1:30" ht="5.0999999999999996" customHeight="1">
      <c r="A29" s="30"/>
      <c r="B29" s="34"/>
      <c r="C29" s="35"/>
      <c r="D29" s="36"/>
      <c r="E29" s="35"/>
      <c r="F29" s="36"/>
      <c r="G29" s="35"/>
      <c r="H29" s="34"/>
      <c r="I29" s="35"/>
      <c r="J29" s="37"/>
      <c r="K29" s="38"/>
      <c r="L29" s="38"/>
      <c r="M29" s="38"/>
      <c r="N29" s="37"/>
      <c r="O29" s="38"/>
      <c r="P29" s="38"/>
      <c r="Q29" s="38"/>
      <c r="R29" s="62"/>
      <c r="S29" s="64"/>
      <c r="T29" s="64"/>
      <c r="U29" s="64"/>
      <c r="V29" s="64"/>
      <c r="W29" s="64"/>
      <c r="X29" s="62"/>
      <c r="Y29" s="39"/>
      <c r="Z29" s="62"/>
      <c r="AA29" s="62"/>
      <c r="AB29" s="69"/>
    </row>
    <row r="30" spans="1:30" s="22" customFormat="1" ht="15" customHeight="1">
      <c r="A30" s="45"/>
      <c r="B30" s="34"/>
      <c r="C30" s="38"/>
      <c r="D30" s="34"/>
      <c r="E30" s="38"/>
      <c r="F30" s="34"/>
      <c r="G30" s="38"/>
      <c r="H30" s="34"/>
      <c r="I30" s="38"/>
      <c r="J30" s="37"/>
      <c r="K30" s="38"/>
      <c r="L30" s="38"/>
      <c r="N30" s="46"/>
      <c r="O30" s="46"/>
      <c r="P30" s="47"/>
      <c r="Q30" s="47"/>
      <c r="R30" s="97" t="s">
        <v>73</v>
      </c>
      <c r="S30" s="98"/>
      <c r="T30" s="98"/>
      <c r="U30" s="98"/>
      <c r="V30" s="98"/>
      <c r="W30" s="98"/>
      <c r="X30" s="64"/>
      <c r="Y30" s="39"/>
      <c r="Z30" s="53" t="str">
        <f>IF(COUNT(Z14:Z16)=2,ROUND(AVERAGE(Z14:Z16),1),"--")</f>
        <v>--</v>
      </c>
      <c r="AA30" s="64"/>
      <c r="AB30" s="69"/>
    </row>
    <row r="31" spans="1:30" ht="4.9000000000000004" customHeight="1">
      <c r="A31" s="45"/>
      <c r="B31" s="34"/>
      <c r="C31" s="35"/>
      <c r="D31" s="36"/>
      <c r="E31" s="35"/>
      <c r="F31" s="36"/>
      <c r="G31" s="35"/>
      <c r="H31" s="34"/>
      <c r="I31" s="35"/>
      <c r="J31" s="37"/>
      <c r="K31" s="38"/>
      <c r="L31" s="38"/>
      <c r="N31" s="48"/>
      <c r="O31" s="46"/>
      <c r="P31" s="46"/>
      <c r="Q31" s="46"/>
      <c r="R31" s="70"/>
      <c r="S31" s="71"/>
      <c r="T31" s="71"/>
      <c r="U31" s="71"/>
      <c r="V31" s="71"/>
      <c r="W31" s="72"/>
      <c r="X31" s="62"/>
      <c r="Y31" s="39"/>
      <c r="Z31" s="66"/>
      <c r="AA31" s="66"/>
      <c r="AB31" s="69"/>
    </row>
    <row r="32" spans="1:30" s="22" customFormat="1" ht="15" customHeight="1">
      <c r="A32" s="45"/>
      <c r="B32" s="34"/>
      <c r="C32" s="38"/>
      <c r="D32" s="34"/>
      <c r="E32" s="38"/>
      <c r="F32" s="34"/>
      <c r="G32" s="38"/>
      <c r="H32" s="34"/>
      <c r="I32" s="38"/>
      <c r="J32" s="37"/>
      <c r="K32" s="38"/>
      <c r="L32" s="38"/>
      <c r="N32" s="46"/>
      <c r="O32" s="46"/>
      <c r="P32" s="47"/>
      <c r="Q32" s="49"/>
      <c r="R32" s="97" t="s">
        <v>74</v>
      </c>
      <c r="S32" s="98"/>
      <c r="T32" s="98"/>
      <c r="U32" s="98"/>
      <c r="V32" s="98"/>
      <c r="W32" s="98"/>
      <c r="X32" s="64"/>
      <c r="Y32" s="39"/>
      <c r="Z32" s="54" t="str">
        <f>IF(COUNT(Z21:Z27)=4,ROUND(AVERAGE(Z21:Z27),1),"--")</f>
        <v>--</v>
      </c>
      <c r="AA32" s="65"/>
      <c r="AB32" s="69"/>
    </row>
    <row r="33" spans="1:28" ht="4.9000000000000004" customHeight="1">
      <c r="A33" s="45"/>
      <c r="B33" s="34"/>
      <c r="C33" s="38"/>
      <c r="D33" s="34"/>
      <c r="E33" s="38"/>
      <c r="F33" s="34"/>
      <c r="G33" s="38"/>
      <c r="H33" s="34"/>
      <c r="I33" s="38"/>
      <c r="J33" s="37"/>
      <c r="K33" s="38"/>
      <c r="L33" s="38"/>
      <c r="N33" s="48"/>
      <c r="O33" s="46"/>
      <c r="P33" s="46"/>
      <c r="Q33" s="46"/>
      <c r="R33" s="70"/>
      <c r="S33" s="71"/>
      <c r="T33" s="71"/>
      <c r="U33" s="71"/>
      <c r="V33" s="71"/>
      <c r="W33" s="72"/>
      <c r="X33" s="62"/>
      <c r="Y33" s="39"/>
      <c r="Z33" s="66"/>
      <c r="AA33" s="66"/>
      <c r="AB33" s="69"/>
    </row>
    <row r="34" spans="1:28" s="22" customFormat="1" ht="15">
      <c r="A34" s="45"/>
      <c r="B34" s="34"/>
      <c r="C34" s="38"/>
      <c r="D34" s="34"/>
      <c r="E34" s="38"/>
      <c r="F34" s="34"/>
      <c r="G34" s="38"/>
      <c r="H34" s="34"/>
      <c r="I34" s="38"/>
      <c r="J34" s="37"/>
      <c r="K34" s="44"/>
      <c r="L34" s="38"/>
      <c r="N34" s="46"/>
      <c r="O34" s="46"/>
      <c r="P34" s="46"/>
      <c r="Q34" s="46"/>
      <c r="R34" s="60"/>
      <c r="S34" s="73"/>
      <c r="T34" s="73"/>
      <c r="U34" s="73"/>
      <c r="V34" s="73"/>
      <c r="W34" s="73" t="s">
        <v>75</v>
      </c>
      <c r="X34" s="64"/>
      <c r="Y34" s="39"/>
      <c r="Z34" s="53" t="str">
        <f>IF(COUNT(Z14,Z16,Z21,Z23,Z25,Z27)=6,ROUND(AVERAGE(Z14,Z14,Z14,Z16,Z21,Z23,Z25,Z27),1),"--")</f>
        <v>--</v>
      </c>
      <c r="AA34" s="64"/>
      <c r="AB34" s="69"/>
    </row>
    <row r="35" spans="1:28" s="22" customFormat="1" ht="7.5" customHeight="1">
      <c r="A35" s="30"/>
      <c r="B35" s="34"/>
      <c r="C35" s="38"/>
      <c r="D35" s="34"/>
      <c r="E35" s="38"/>
      <c r="F35" s="34"/>
      <c r="G35" s="38"/>
      <c r="H35" s="34"/>
      <c r="I35" s="38"/>
      <c r="J35" s="37"/>
      <c r="K35" s="38"/>
      <c r="L35" s="38"/>
      <c r="M35" s="38"/>
      <c r="N35" s="37"/>
      <c r="O35" s="38"/>
      <c r="P35" s="38"/>
      <c r="Q35" s="38"/>
      <c r="R35" s="62"/>
      <c r="S35" s="64"/>
      <c r="T35" s="64"/>
      <c r="U35" s="64"/>
      <c r="V35" s="64"/>
      <c r="W35" s="64"/>
      <c r="X35" s="62"/>
      <c r="Y35" s="39"/>
      <c r="Z35" s="62"/>
      <c r="AA35" s="62"/>
      <c r="AB35" s="69"/>
    </row>
    <row r="36" spans="1:28" ht="3.75" customHeight="1">
      <c r="S36" s="22"/>
      <c r="T36" s="22"/>
      <c r="U36" s="22"/>
      <c r="W36" s="23"/>
      <c r="X36" s="23"/>
    </row>
    <row r="37" spans="1:28" ht="21" customHeight="1">
      <c r="A37" s="23"/>
      <c r="B37" s="23"/>
      <c r="H37" s="23"/>
      <c r="J37" s="23"/>
      <c r="M37" s="23"/>
      <c r="N37" s="23"/>
      <c r="Q37" s="23"/>
      <c r="R37" s="99" t="str">
        <f>IF(COUNT(Z14,Z16)&lt;2,"beruflicher Teil unvollständige Angaben",IF(Z30&lt;3.99,"beruflicher Teil nicht erfüllt",IF(Z30&gt;3.99,"beruflicher Teil erfüllt")))</f>
        <v>beruflicher Teil unvollständige Angaben</v>
      </c>
      <c r="S37" s="100"/>
      <c r="T37" s="100"/>
      <c r="U37" s="100"/>
      <c r="V37" s="100"/>
      <c r="W37" s="100"/>
      <c r="X37" s="100"/>
      <c r="Y37" s="100"/>
      <c r="Z37" s="100"/>
      <c r="AA37" s="100"/>
      <c r="AB37" s="100"/>
    </row>
    <row r="38" spans="1:28" ht="4.5" customHeight="1">
      <c r="A38" s="23"/>
      <c r="B38" s="23"/>
      <c r="H38" s="23"/>
      <c r="J38" s="23"/>
      <c r="M38" s="23"/>
      <c r="N38" s="23"/>
      <c r="Q38" s="23"/>
      <c r="R38" s="23"/>
      <c r="T38" s="22"/>
      <c r="U38" s="22"/>
      <c r="W38" s="23"/>
      <c r="X38" s="23"/>
      <c r="Y38" s="23"/>
      <c r="Z38" s="23"/>
      <c r="AB38" s="23"/>
    </row>
    <row r="39" spans="1:28" ht="21.75" customHeight="1">
      <c r="A39" s="96" t="s">
        <v>109</v>
      </c>
      <c r="B39" s="23"/>
      <c r="H39" s="23"/>
      <c r="J39" s="23"/>
      <c r="M39" s="23"/>
      <c r="N39" s="23"/>
      <c r="Q39" s="23"/>
      <c r="R39" s="99" t="str">
        <f>IF(COUNT(Z21,Z23,Z25,Z27)&lt;4,"schulischer Teil unvollständige Angaben",IF(Z32&lt;3.99,"schulischer Teil nicht erfüllt",IF(Z32&gt;3.99,"schulischer Teil erfüllt")))</f>
        <v>schulischer Teil unvollständige Angaben</v>
      </c>
      <c r="S39" s="100"/>
      <c r="T39" s="100"/>
      <c r="U39" s="100"/>
      <c r="V39" s="100"/>
      <c r="W39" s="100"/>
      <c r="X39" s="100"/>
      <c r="Y39" s="100"/>
      <c r="Z39" s="100"/>
      <c r="AA39" s="100"/>
      <c r="AB39" s="100"/>
    </row>
    <row r="40" spans="1:28" ht="5.25" customHeight="1"/>
    <row r="41" spans="1:28" ht="21.75" customHeight="1">
      <c r="A41" s="45"/>
      <c r="R41" s="153" t="str">
        <f>IF(COUNT(Z30,Z32)&lt;2,"  ",IF(AND(Z30&gt;3.99,Z32&gt;3.99),"QV BESTANDEN","QV nicht bestanden; alle ungenügenden Qualifikationsbereiche müssen gemäss Rubrik Bestehensnorm wiederholt werden"))</f>
        <v xml:space="preserve">  </v>
      </c>
      <c r="S41" s="154"/>
      <c r="T41" s="154"/>
      <c r="U41" s="154"/>
      <c r="V41" s="154"/>
      <c r="W41" s="154"/>
      <c r="X41" s="154"/>
      <c r="Y41" s="154"/>
      <c r="Z41" s="154"/>
      <c r="AA41" s="154"/>
      <c r="AB41" s="154"/>
    </row>
    <row r="42" spans="1:28">
      <c r="R42" s="154"/>
      <c r="S42" s="154"/>
      <c r="T42" s="154"/>
      <c r="U42" s="154"/>
      <c r="V42" s="154"/>
      <c r="W42" s="154"/>
      <c r="X42" s="154"/>
      <c r="Y42" s="154"/>
      <c r="Z42" s="154"/>
      <c r="AA42" s="154"/>
      <c r="AB42" s="154"/>
    </row>
    <row r="43" spans="1:28">
      <c r="R43" s="154"/>
      <c r="S43" s="154"/>
      <c r="T43" s="154"/>
      <c r="U43" s="154"/>
      <c r="V43" s="154"/>
      <c r="W43" s="154"/>
      <c r="X43" s="154"/>
      <c r="Y43" s="154"/>
      <c r="Z43" s="154"/>
      <c r="AA43" s="154"/>
      <c r="AB43" s="154"/>
    </row>
    <row r="44" spans="1:28">
      <c r="R44" s="151" t="str">
        <f>IF(COUNT(Z30:Z32)&lt;2,"  ",IF(Z34&gt;5.24,"Sie sind im Rang!","  "))</f>
        <v xml:space="preserve">  </v>
      </c>
      <c r="S44" s="152"/>
      <c r="T44" s="152"/>
      <c r="U44" s="152"/>
      <c r="V44" s="152"/>
      <c r="W44" s="152"/>
      <c r="X44" s="152"/>
      <c r="Y44" s="152"/>
      <c r="Z44" s="152"/>
      <c r="AA44" s="152"/>
      <c r="AB44" s="152"/>
    </row>
    <row r="45" spans="1:28">
      <c r="R45" s="152"/>
      <c r="S45" s="152"/>
      <c r="T45" s="152"/>
      <c r="U45" s="152"/>
      <c r="V45" s="152"/>
      <c r="W45" s="152"/>
      <c r="X45" s="152"/>
      <c r="Y45" s="152"/>
      <c r="Z45" s="152"/>
      <c r="AA45" s="152"/>
      <c r="AB45" s="152"/>
    </row>
    <row r="46" spans="1:28">
      <c r="R46" s="152"/>
      <c r="S46" s="152"/>
      <c r="T46" s="152"/>
      <c r="U46" s="152"/>
      <c r="V46" s="152"/>
      <c r="W46" s="152"/>
      <c r="X46" s="152"/>
      <c r="Y46" s="152"/>
      <c r="Z46" s="152"/>
      <c r="AA46" s="152"/>
      <c r="AB46" s="152"/>
    </row>
  </sheetData>
  <sheetProtection algorithmName="SHA-512" hashValue="S3L9oU4il2vyrEgIsfEPlZmuZlgj8+ColKxjZ87jMk8nbigN/lqtp9lTqhcj76f95YrIKRTUpIWYXSxWqO3Prw==" saltValue="0PZHiQ6POzYsjG9CcTZiig==" spinCount="100000" sheet="1" selectLockedCells="1"/>
  <mergeCells count="34">
    <mergeCell ref="O6:Q6"/>
    <mergeCell ref="U6:W6"/>
    <mergeCell ref="O8:Q8"/>
    <mergeCell ref="U8:W8"/>
    <mergeCell ref="AB8:AB14"/>
    <mergeCell ref="S2:AB2"/>
    <mergeCell ref="C5:E5"/>
    <mergeCell ref="G5:I5"/>
    <mergeCell ref="K5:M5"/>
    <mergeCell ref="O5:Q5"/>
    <mergeCell ref="S5:W5"/>
    <mergeCell ref="A2:Q2"/>
    <mergeCell ref="O16:Q16"/>
    <mergeCell ref="U16:W16"/>
    <mergeCell ref="U12:W12"/>
    <mergeCell ref="AC21:AC27"/>
    <mergeCell ref="AC8:AC16"/>
    <mergeCell ref="O10:Q10"/>
    <mergeCell ref="U10:W10"/>
    <mergeCell ref="O14:Q14"/>
    <mergeCell ref="U14:W14"/>
    <mergeCell ref="O25:Q25"/>
    <mergeCell ref="U25:W25"/>
    <mergeCell ref="R30:W30"/>
    <mergeCell ref="C18:E18"/>
    <mergeCell ref="G18:I18"/>
    <mergeCell ref="K18:M18"/>
    <mergeCell ref="O18:Q18"/>
    <mergeCell ref="S18:W18"/>
    <mergeCell ref="R44:AB46"/>
    <mergeCell ref="R41:AB43"/>
    <mergeCell ref="R32:W32"/>
    <mergeCell ref="R37:AB37"/>
    <mergeCell ref="R39:AB39"/>
  </mergeCells>
  <conditionalFormatting sqref="R37:AB37">
    <cfRule type="containsText" dxfId="7" priority="3" operator="containsText" text="beruflicher Teil nicht erfüllt">
      <formula>NOT(ISERROR(SEARCH("beruflicher Teil nicht erfüllt",R37)))</formula>
    </cfRule>
    <cfRule type="containsText" dxfId="6" priority="8" operator="containsText" text="beruflicher Teil erfüllt">
      <formula>NOT(ISERROR(SEARCH("beruflicher Teil erfüllt",R37)))</formula>
    </cfRule>
  </conditionalFormatting>
  <conditionalFormatting sqref="R39:AB39">
    <cfRule type="containsText" dxfId="5" priority="5" operator="containsText" text="schulischer Teil nicht erfüllt">
      <formula>NOT(ISERROR(SEARCH("schulischer Teil nicht erfüllt",R39)))</formula>
    </cfRule>
    <cfRule type="containsText" dxfId="4" priority="7" operator="containsText" text="schulischer Teil erfüllt">
      <formula>NOT(ISERROR(SEARCH("schulischer Teil erfüllt",R39)))</formula>
    </cfRule>
  </conditionalFormatting>
  <conditionalFormatting sqref="R41">
    <cfRule type="containsText" dxfId="3" priority="4" operator="containsText" text="QV NICHT BESTANDEN">
      <formula>NOT(ISERROR(SEARCH("QV NICHT BESTANDEN",R41)))</formula>
    </cfRule>
    <cfRule type="containsText" dxfId="2" priority="6" operator="containsText" text="QV BESTANDEN">
      <formula>NOT(ISERROR(SEARCH("QV BESTANDEN",R41)))</formula>
    </cfRule>
  </conditionalFormatting>
  <conditionalFormatting sqref="R44">
    <cfRule type="containsText" dxfId="1" priority="1" operator="containsText" text="&quot;  &quot;">
      <formula>NOT(ISERROR(SEARCH("""  """,R44)))</formula>
    </cfRule>
    <cfRule type="containsText" dxfId="0" priority="2" operator="containsText" text="Sie sind im Rang!">
      <formula>NOT(ISERROR(SEARCH("Sie sind im Rang!",R44)))</formula>
    </cfRule>
  </conditionalFormatting>
  <dataValidations disablePrompts="1" count="1">
    <dataValidation type="list" allowBlank="1" showInputMessage="1" showErrorMessage="1" errorTitle="Ungültige Note" error="Es können nur ganze oder halbe Noten von 1.0 bis 6.0 eingegeben werden." sqref="C23 E23 C16 E25 E21 C21 E16 C25">
      <formula1>Notenwerte</formula1>
    </dataValidation>
  </dataValidations>
  <pageMargins left="0.70866141732283472" right="0.70866141732283472" top="0.78740157480314965" bottom="0.78740157480314965" header="0.31496062992125984" footer="0.31496062992125984"/>
  <pageSetup paperSize="9" scale="86" orientation="landscape" r:id="rId1"/>
  <headerFooter>
    <oddHeader>&amp;R&amp;G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F34"/>
  <sheetViews>
    <sheetView showGridLines="0" showRowColHeaders="0" zoomScale="150" zoomScaleNormal="150" workbookViewId="0">
      <selection activeCell="G9" sqref="G9"/>
    </sheetView>
  </sheetViews>
  <sheetFormatPr baseColWidth="10" defaultRowHeight="14.25"/>
  <cols>
    <col min="1" max="1" width="15.7109375" style="12" customWidth="1"/>
    <col min="2" max="2" width="22.42578125" style="12" customWidth="1"/>
    <col min="3" max="3" width="23.140625" style="12" customWidth="1"/>
    <col min="4" max="4" width="13.7109375" style="12" customWidth="1"/>
    <col min="5" max="5" width="23" style="12" customWidth="1"/>
    <col min="6" max="6" width="35.7109375" style="12" customWidth="1"/>
    <col min="7" max="16384" width="11.42578125" style="12"/>
  </cols>
  <sheetData>
    <row r="1" spans="1:6" s="11" customFormat="1" ht="30">
      <c r="A1" s="83" t="s">
        <v>104</v>
      </c>
      <c r="B1" s="83" t="s">
        <v>19</v>
      </c>
      <c r="C1" s="83" t="s">
        <v>20</v>
      </c>
      <c r="D1" s="83" t="s">
        <v>36</v>
      </c>
      <c r="E1" s="83" t="s">
        <v>38</v>
      </c>
      <c r="F1" s="83" t="s">
        <v>37</v>
      </c>
    </row>
    <row r="2" spans="1:6" s="80" customFormat="1" ht="16.5" customHeight="1">
      <c r="A2" s="123" t="s">
        <v>21</v>
      </c>
      <c r="B2" s="78" t="s">
        <v>1</v>
      </c>
      <c r="C2" s="78" t="s">
        <v>22</v>
      </c>
      <c r="D2" s="79" t="s">
        <v>77</v>
      </c>
      <c r="E2" s="124" t="s">
        <v>79</v>
      </c>
      <c r="F2" s="125" t="s">
        <v>106</v>
      </c>
    </row>
    <row r="3" spans="1:6" s="80" customFormat="1">
      <c r="A3" s="123"/>
      <c r="B3" s="78" t="s">
        <v>24</v>
      </c>
      <c r="C3" s="78" t="s">
        <v>22</v>
      </c>
      <c r="D3" s="79" t="s">
        <v>23</v>
      </c>
      <c r="E3" s="124"/>
      <c r="F3" s="124"/>
    </row>
    <row r="4" spans="1:6" s="80" customFormat="1" ht="28.5">
      <c r="A4" s="123"/>
      <c r="B4" s="78" t="s">
        <v>78</v>
      </c>
      <c r="C4" s="78" t="s">
        <v>22</v>
      </c>
      <c r="D4" s="79" t="s">
        <v>25</v>
      </c>
      <c r="E4" s="124"/>
      <c r="F4" s="124"/>
    </row>
    <row r="5" spans="1:6" s="80" customFormat="1">
      <c r="A5" s="123"/>
      <c r="B5" s="78" t="s">
        <v>26</v>
      </c>
      <c r="C5" s="78" t="s">
        <v>22</v>
      </c>
      <c r="D5" s="79" t="s">
        <v>23</v>
      </c>
      <c r="E5" s="124"/>
      <c r="F5" s="124"/>
    </row>
    <row r="6" spans="1:6" ht="16.5" customHeight="1">
      <c r="A6" s="126" t="s">
        <v>27</v>
      </c>
      <c r="B6" s="81" t="s">
        <v>2</v>
      </c>
      <c r="C6" s="81" t="s">
        <v>22</v>
      </c>
      <c r="D6" s="82" t="s">
        <v>25</v>
      </c>
      <c r="E6" s="127" t="s">
        <v>39</v>
      </c>
      <c r="F6" s="128" t="s">
        <v>31</v>
      </c>
    </row>
    <row r="7" spans="1:6" ht="60" customHeight="1">
      <c r="A7" s="126"/>
      <c r="B7" s="81" t="s">
        <v>28</v>
      </c>
      <c r="C7" s="81" t="s">
        <v>22</v>
      </c>
      <c r="D7" s="82" t="s">
        <v>25</v>
      </c>
      <c r="E7" s="127"/>
      <c r="F7" s="128"/>
    </row>
    <row r="8" spans="1:6" ht="24.75" customHeight="1">
      <c r="A8" s="120" t="s">
        <v>41</v>
      </c>
      <c r="B8" s="121"/>
      <c r="C8" s="121"/>
      <c r="D8" s="121"/>
      <c r="E8" s="121"/>
      <c r="F8" s="122"/>
    </row>
    <row r="9" spans="1:6" ht="16.5" customHeight="1">
      <c r="A9" s="123" t="s">
        <v>29</v>
      </c>
      <c r="B9" s="78" t="s">
        <v>2</v>
      </c>
      <c r="C9" s="78" t="s">
        <v>22</v>
      </c>
      <c r="D9" s="79" t="s">
        <v>30</v>
      </c>
      <c r="E9" s="124" t="s">
        <v>40</v>
      </c>
      <c r="F9" s="125" t="s">
        <v>31</v>
      </c>
    </row>
    <row r="10" spans="1:6">
      <c r="A10" s="123"/>
      <c r="B10" s="78" t="s">
        <v>4</v>
      </c>
      <c r="C10" s="78" t="s">
        <v>22</v>
      </c>
      <c r="D10" s="79" t="s">
        <v>30</v>
      </c>
      <c r="E10" s="124"/>
      <c r="F10" s="124"/>
    </row>
    <row r="11" spans="1:6" ht="42.75">
      <c r="A11" s="123"/>
      <c r="B11" s="78" t="s">
        <v>28</v>
      </c>
      <c r="C11" s="78" t="s">
        <v>22</v>
      </c>
      <c r="D11" s="79" t="s">
        <v>30</v>
      </c>
      <c r="E11" s="124"/>
      <c r="F11" s="124"/>
    </row>
    <row r="12" spans="1:6" ht="16.5" customHeight="1">
      <c r="A12" s="126" t="s">
        <v>32</v>
      </c>
      <c r="B12" s="81" t="s">
        <v>2</v>
      </c>
      <c r="C12" s="81" t="s">
        <v>22</v>
      </c>
      <c r="D12" s="82" t="s">
        <v>30</v>
      </c>
      <c r="E12" s="127" t="s">
        <v>40</v>
      </c>
      <c r="F12" s="128" t="s">
        <v>31</v>
      </c>
    </row>
    <row r="13" spans="1:6">
      <c r="A13" s="126"/>
      <c r="B13" s="81" t="s">
        <v>4</v>
      </c>
      <c r="C13" s="81" t="s">
        <v>22</v>
      </c>
      <c r="D13" s="82" t="s">
        <v>30</v>
      </c>
      <c r="E13" s="127"/>
      <c r="F13" s="127"/>
    </row>
    <row r="14" spans="1:6" ht="42.75">
      <c r="A14" s="126"/>
      <c r="B14" s="81" t="s">
        <v>28</v>
      </c>
      <c r="C14" s="81" t="s">
        <v>22</v>
      </c>
      <c r="D14" s="82" t="s">
        <v>30</v>
      </c>
      <c r="E14" s="127"/>
      <c r="F14" s="127"/>
    </row>
    <row r="15" spans="1:6" s="80" customFormat="1" ht="16.5" customHeight="1">
      <c r="A15" s="123" t="s">
        <v>14</v>
      </c>
      <c r="B15" s="78" t="s">
        <v>2</v>
      </c>
      <c r="C15" s="78" t="s">
        <v>22</v>
      </c>
      <c r="D15" s="79" t="s">
        <v>25</v>
      </c>
      <c r="E15" s="124" t="s">
        <v>39</v>
      </c>
      <c r="F15" s="125" t="s">
        <v>31</v>
      </c>
    </row>
    <row r="16" spans="1:6" s="80" customFormat="1" ht="42.75">
      <c r="A16" s="123"/>
      <c r="B16" s="78" t="s">
        <v>28</v>
      </c>
      <c r="C16" s="78" t="s">
        <v>22</v>
      </c>
      <c r="D16" s="79" t="s">
        <v>25</v>
      </c>
      <c r="E16" s="124"/>
      <c r="F16" s="125"/>
    </row>
    <row r="17" spans="1:6" ht="69" customHeight="1">
      <c r="A17" s="84" t="s">
        <v>33</v>
      </c>
      <c r="B17" s="85" t="s">
        <v>28</v>
      </c>
      <c r="C17" s="85" t="s">
        <v>22</v>
      </c>
      <c r="D17" s="86" t="s">
        <v>34</v>
      </c>
      <c r="E17" s="85" t="s">
        <v>22</v>
      </c>
      <c r="F17" s="87" t="s">
        <v>31</v>
      </c>
    </row>
    <row r="18" spans="1:6" ht="24.75" customHeight="1">
      <c r="A18" s="120" t="s">
        <v>42</v>
      </c>
      <c r="B18" s="121"/>
      <c r="C18" s="121"/>
      <c r="D18" s="121"/>
      <c r="E18" s="121"/>
      <c r="F18" s="129"/>
    </row>
    <row r="19" spans="1:6" ht="24.75" customHeight="1">
      <c r="A19" s="120" t="s">
        <v>43</v>
      </c>
      <c r="B19" s="121"/>
      <c r="C19" s="121"/>
      <c r="D19" s="121"/>
      <c r="E19" s="121"/>
      <c r="F19" s="129"/>
    </row>
    <row r="20" spans="1:6">
      <c r="A20" s="118" t="s">
        <v>35</v>
      </c>
      <c r="B20" s="118"/>
      <c r="C20" s="118"/>
      <c r="D20" s="118"/>
      <c r="E20" s="118"/>
      <c r="F20" s="118"/>
    </row>
    <row r="21" spans="1:6">
      <c r="A21" s="119"/>
      <c r="B21" s="119"/>
      <c r="C21" s="119"/>
      <c r="D21" s="119"/>
      <c r="E21" s="119"/>
      <c r="F21" s="119"/>
    </row>
    <row r="22" spans="1:6">
      <c r="A22" s="119"/>
      <c r="B22" s="119"/>
      <c r="C22" s="119"/>
      <c r="D22" s="119"/>
      <c r="E22" s="119"/>
      <c r="F22" s="119"/>
    </row>
    <row r="23" spans="1:6">
      <c r="A23" s="119"/>
      <c r="B23" s="119"/>
      <c r="C23" s="119"/>
      <c r="D23" s="119"/>
      <c r="E23" s="119"/>
      <c r="F23" s="119"/>
    </row>
    <row r="24" spans="1:6">
      <c r="A24" s="119"/>
      <c r="B24" s="119"/>
      <c r="C24" s="119"/>
      <c r="D24" s="119"/>
      <c r="E24" s="119"/>
      <c r="F24" s="119"/>
    </row>
    <row r="25" spans="1:6" ht="14.25" hidden="1" customHeight="1">
      <c r="A25" s="119"/>
      <c r="B25" s="119"/>
      <c r="C25" s="119"/>
      <c r="D25" s="119"/>
      <c r="E25" s="119"/>
      <c r="F25" s="119"/>
    </row>
    <row r="26" spans="1:6" ht="14.25" customHeight="1">
      <c r="A26" s="13"/>
      <c r="B26" s="14"/>
      <c r="C26" s="14"/>
      <c r="D26" s="13"/>
      <c r="E26" s="13"/>
      <c r="F26" s="15"/>
    </row>
    <row r="27" spans="1:6" ht="14.25" customHeight="1">
      <c r="B27" s="14"/>
      <c r="C27" s="14"/>
      <c r="D27" s="13"/>
      <c r="E27" s="13"/>
      <c r="F27" s="15"/>
    </row>
    <row r="28" spans="1:6" ht="14.25" customHeight="1">
      <c r="B28" s="14"/>
      <c r="C28" s="14"/>
      <c r="D28" s="13"/>
      <c r="E28" s="13"/>
      <c r="F28" s="16"/>
    </row>
    <row r="29" spans="1:6" ht="14.25" customHeight="1">
      <c r="B29" s="14"/>
      <c r="C29" s="14"/>
      <c r="D29" s="13"/>
      <c r="E29" s="13"/>
      <c r="F29" s="14"/>
    </row>
    <row r="30" spans="1:6">
      <c r="E30" s="13"/>
    </row>
    <row r="31" spans="1:6" ht="14.25" customHeight="1">
      <c r="E31" s="13"/>
    </row>
    <row r="32" spans="1:6" ht="14.25" customHeight="1">
      <c r="E32" s="13"/>
    </row>
    <row r="33" spans="5:5">
      <c r="E33" s="13"/>
    </row>
    <row r="34" spans="5:5">
      <c r="E34" s="13"/>
    </row>
  </sheetData>
  <sheetProtection algorithmName="SHA-512" hashValue="Ot/6wrczPHkFdpSuGRvH934arr1bIWQlnfkeUALOmGI9gslE43sVQANIxXHIILo1T1dl2IuE+9JBFcu90g7aQw==" saltValue="SDpXGB6G3d5b1m1s5wAPWA==" spinCount="100000" sheet="1" objects="1" scenarios="1" selectLockedCells="1" selectUnlockedCells="1"/>
  <mergeCells count="19">
    <mergeCell ref="A2:A5"/>
    <mergeCell ref="E2:E5"/>
    <mergeCell ref="F2:F5"/>
    <mergeCell ref="A6:A7"/>
    <mergeCell ref="E6:E7"/>
    <mergeCell ref="F6:F7"/>
    <mergeCell ref="A20:F25"/>
    <mergeCell ref="A8:F8"/>
    <mergeCell ref="A9:A11"/>
    <mergeCell ref="E9:E11"/>
    <mergeCell ref="F9:F11"/>
    <mergeCell ref="A12:A14"/>
    <mergeCell ref="E12:E14"/>
    <mergeCell ref="F12:F14"/>
    <mergeCell ref="A15:A16"/>
    <mergeCell ref="E15:E16"/>
    <mergeCell ref="F15:F16"/>
    <mergeCell ref="A18:F18"/>
    <mergeCell ref="A19:F19"/>
  </mergeCells>
  <pageMargins left="0.70866141732283472" right="0.70866141732283472" top="0.78740157480314965" bottom="0.78740157480314965" header="0.31496062992125984" footer="0.31496062992125984"/>
  <pageSetup paperSize="9" scale="77" orientation="landscape" verticalDpi="0" r:id="rId1"/>
  <headerFooter>
    <oddHeader>&amp;R&amp;G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AM18"/>
  <sheetViews>
    <sheetView topLeftCell="A5" zoomScale="120" zoomScaleNormal="120" workbookViewId="0">
      <selection activeCell="F13" sqref="F13"/>
    </sheetView>
  </sheetViews>
  <sheetFormatPr baseColWidth="10" defaultRowHeight="14.25"/>
  <cols>
    <col min="1" max="7" width="11.42578125" style="9"/>
    <col min="8" max="8" width="48.85546875" style="9" customWidth="1"/>
    <col min="9" max="16384" width="11.42578125" style="9"/>
  </cols>
  <sheetData>
    <row r="1" spans="1:39" s="2" customFormat="1" ht="42.75" customHeight="1">
      <c r="A1" s="132" t="s">
        <v>107</v>
      </c>
      <c r="B1" s="133"/>
      <c r="C1" s="133"/>
      <c r="D1" s="133"/>
      <c r="E1" s="133"/>
      <c r="F1" s="133"/>
      <c r="G1" s="133"/>
      <c r="H1" s="133"/>
      <c r="I1" s="6"/>
      <c r="N1" s="5"/>
      <c r="O1" s="5"/>
      <c r="P1" s="5"/>
      <c r="Q1" s="5"/>
      <c r="R1" s="5"/>
      <c r="S1" s="5"/>
      <c r="T1" s="5"/>
      <c r="U1" s="5"/>
      <c r="V1" s="5"/>
      <c r="W1" s="5"/>
      <c r="X1" s="5"/>
      <c r="Y1" s="5"/>
      <c r="Z1" s="5"/>
      <c r="AA1" s="5"/>
      <c r="AB1" s="5"/>
      <c r="AC1" s="5"/>
      <c r="AD1" s="5"/>
      <c r="AE1" s="5"/>
      <c r="AF1" s="5"/>
      <c r="AG1" s="5"/>
      <c r="AH1" s="5"/>
      <c r="AI1" s="5"/>
      <c r="AJ1" s="5"/>
      <c r="AK1" s="5"/>
      <c r="AL1" s="5"/>
      <c r="AM1" s="5"/>
    </row>
    <row r="2" spans="1:39" s="2" customFormat="1" ht="10.5" customHeight="1">
      <c r="A2" s="7"/>
      <c r="B2" s="8"/>
      <c r="C2" s="8"/>
      <c r="D2" s="8"/>
      <c r="E2" s="8"/>
      <c r="F2" s="8"/>
      <c r="G2" s="8"/>
      <c r="H2" s="4"/>
      <c r="I2" s="6"/>
      <c r="N2" s="5"/>
      <c r="O2" s="5"/>
      <c r="P2" s="5"/>
      <c r="Q2" s="5"/>
      <c r="R2" s="5"/>
      <c r="S2" s="5"/>
      <c r="T2" s="5"/>
      <c r="U2" s="5"/>
      <c r="V2" s="5"/>
      <c r="W2" s="5"/>
      <c r="X2" s="5"/>
      <c r="Y2" s="5"/>
      <c r="Z2" s="5"/>
      <c r="AA2" s="5"/>
      <c r="AB2" s="5"/>
      <c r="AC2" s="5"/>
      <c r="AD2" s="5"/>
      <c r="AE2" s="5"/>
      <c r="AF2" s="5"/>
      <c r="AG2" s="5"/>
      <c r="AH2" s="5"/>
      <c r="AI2" s="5"/>
      <c r="AJ2" s="5"/>
      <c r="AK2" s="5"/>
      <c r="AL2" s="5"/>
      <c r="AM2" s="5"/>
    </row>
    <row r="3" spans="1:39" s="2" customFormat="1" ht="27" customHeight="1">
      <c r="A3" s="7" t="s">
        <v>0</v>
      </c>
      <c r="B3" s="8"/>
      <c r="C3" s="8"/>
      <c r="D3" s="8"/>
      <c r="E3" s="8"/>
      <c r="F3" s="8"/>
      <c r="G3" s="8"/>
      <c r="H3" s="4"/>
      <c r="I3" s="6"/>
      <c r="N3" s="5"/>
      <c r="O3" s="5"/>
      <c r="P3" s="5"/>
      <c r="Q3" s="5"/>
      <c r="R3" s="5"/>
      <c r="S3" s="5"/>
      <c r="T3" s="5"/>
      <c r="U3" s="5"/>
      <c r="V3" s="5"/>
      <c r="W3" s="5"/>
      <c r="X3" s="5"/>
      <c r="Y3" s="5"/>
      <c r="Z3" s="5"/>
      <c r="AA3" s="5"/>
      <c r="AB3" s="5"/>
      <c r="AC3" s="5"/>
      <c r="AD3" s="5"/>
      <c r="AE3" s="5"/>
      <c r="AF3" s="5"/>
      <c r="AG3" s="5"/>
      <c r="AH3" s="5"/>
      <c r="AI3" s="5"/>
      <c r="AJ3" s="5"/>
      <c r="AK3" s="5"/>
      <c r="AL3" s="5"/>
      <c r="AM3" s="5"/>
    </row>
    <row r="4" spans="1:39" s="5" customFormat="1" ht="35.25" customHeight="1">
      <c r="A4" s="130" t="s">
        <v>8</v>
      </c>
      <c r="B4" s="131"/>
      <c r="C4" s="131"/>
      <c r="D4" s="131"/>
      <c r="E4" s="131"/>
      <c r="F4" s="131"/>
      <c r="G4" s="131"/>
      <c r="H4" s="131"/>
      <c r="I4" s="6"/>
    </row>
    <row r="5" spans="1:39" s="5" customFormat="1" ht="21.75" customHeight="1">
      <c r="A5" s="130" t="s">
        <v>9</v>
      </c>
      <c r="B5" s="131"/>
      <c r="C5" s="131"/>
      <c r="D5" s="131"/>
      <c r="E5" s="131"/>
      <c r="F5" s="131"/>
      <c r="G5" s="131"/>
      <c r="H5" s="131"/>
      <c r="I5" s="6"/>
    </row>
    <row r="6" spans="1:39" s="5" customFormat="1" ht="36" customHeight="1">
      <c r="A6" s="130" t="s">
        <v>10</v>
      </c>
      <c r="B6" s="131"/>
      <c r="C6" s="131"/>
      <c r="D6" s="131"/>
      <c r="E6" s="131"/>
      <c r="F6" s="131"/>
      <c r="G6" s="131"/>
      <c r="H6" s="131"/>
      <c r="I6" s="6"/>
    </row>
    <row r="7" spans="1:39" s="5" customFormat="1" ht="23.25" customHeight="1">
      <c r="A7" s="130" t="s">
        <v>11</v>
      </c>
      <c r="B7" s="131"/>
      <c r="C7" s="131"/>
      <c r="D7" s="131"/>
      <c r="E7" s="131"/>
      <c r="F7" s="131"/>
      <c r="G7" s="131"/>
      <c r="H7" s="131"/>
      <c r="I7" s="6"/>
    </row>
    <row r="8" spans="1:39" s="5" customFormat="1" ht="22.5" customHeight="1">
      <c r="A8" s="130" t="s">
        <v>6</v>
      </c>
      <c r="B8" s="131"/>
      <c r="C8" s="131"/>
      <c r="D8" s="131"/>
      <c r="E8" s="131"/>
      <c r="F8" s="131"/>
      <c r="G8" s="131"/>
      <c r="H8" s="131"/>
      <c r="I8" s="6"/>
    </row>
    <row r="9" spans="1:39" s="5" customFormat="1" ht="23.25" customHeight="1">
      <c r="A9" s="130" t="s">
        <v>7</v>
      </c>
      <c r="B9" s="131"/>
      <c r="C9" s="131"/>
      <c r="D9" s="131"/>
      <c r="E9" s="131"/>
      <c r="F9" s="131"/>
      <c r="G9" s="131"/>
      <c r="H9" s="131"/>
      <c r="I9" s="6"/>
    </row>
    <row r="10" spans="1:39" s="5" customFormat="1" ht="26.25" customHeight="1">
      <c r="A10" s="130" t="s">
        <v>12</v>
      </c>
      <c r="B10" s="131"/>
      <c r="C10" s="131"/>
      <c r="D10" s="131"/>
      <c r="E10" s="131"/>
      <c r="F10" s="131"/>
      <c r="G10" s="131"/>
      <c r="H10" s="131"/>
      <c r="I10" s="6"/>
    </row>
    <row r="11" spans="1:39" s="2" customFormat="1" ht="53.25" customHeight="1">
      <c r="A11" s="138" t="s">
        <v>18</v>
      </c>
      <c r="B11" s="139"/>
      <c r="C11" s="139"/>
      <c r="D11" s="139"/>
      <c r="E11" s="139"/>
      <c r="F11" s="139"/>
      <c r="G11" s="139"/>
      <c r="H11" s="139"/>
      <c r="I11" s="6"/>
      <c r="N11" s="5"/>
      <c r="O11" s="5"/>
      <c r="P11" s="5"/>
      <c r="Q11" s="5"/>
      <c r="R11" s="5"/>
      <c r="S11" s="5"/>
      <c r="T11" s="5"/>
      <c r="U11" s="5"/>
      <c r="V11" s="5"/>
      <c r="W11" s="5"/>
      <c r="X11" s="5"/>
      <c r="Y11" s="5"/>
      <c r="Z11" s="5"/>
      <c r="AA11" s="5"/>
      <c r="AB11" s="5"/>
      <c r="AC11" s="5"/>
      <c r="AD11" s="5"/>
      <c r="AE11" s="5"/>
      <c r="AF11" s="5"/>
      <c r="AG11" s="5"/>
      <c r="AH11" s="5"/>
      <c r="AI11" s="5"/>
      <c r="AJ11" s="5"/>
      <c r="AK11" s="5"/>
      <c r="AL11" s="5"/>
      <c r="AM11" s="5"/>
    </row>
    <row r="12" spans="1:39" s="2" customFormat="1" ht="53.25" customHeight="1">
      <c r="A12" s="138" t="s">
        <v>108</v>
      </c>
      <c r="B12" s="139"/>
      <c r="C12" s="139"/>
      <c r="D12" s="139"/>
      <c r="E12" s="139"/>
      <c r="F12" s="139"/>
      <c r="G12" s="139"/>
      <c r="H12" s="139"/>
      <c r="I12" s="6"/>
      <c r="N12" s="5"/>
      <c r="O12" s="5"/>
      <c r="P12" s="5"/>
      <c r="Q12" s="5"/>
      <c r="R12" s="5"/>
      <c r="S12" s="5"/>
      <c r="T12" s="5"/>
      <c r="U12" s="5"/>
      <c r="V12" s="5"/>
      <c r="W12" s="5"/>
      <c r="X12" s="5"/>
      <c r="Y12" s="5"/>
      <c r="Z12" s="5"/>
      <c r="AA12" s="5"/>
      <c r="AB12" s="5"/>
      <c r="AC12" s="5"/>
      <c r="AD12" s="5"/>
      <c r="AE12" s="5"/>
      <c r="AF12" s="5"/>
      <c r="AG12" s="5"/>
      <c r="AH12" s="5"/>
      <c r="AI12" s="5"/>
      <c r="AJ12" s="5"/>
      <c r="AK12" s="5"/>
      <c r="AL12" s="5"/>
      <c r="AM12" s="5"/>
    </row>
    <row r="13" spans="1:39" s="2" customFormat="1" ht="27" customHeight="1">
      <c r="A13" s="1" t="s">
        <v>5</v>
      </c>
      <c r="G13" s="3"/>
      <c r="N13" s="5"/>
      <c r="O13" s="5"/>
      <c r="P13" s="5"/>
      <c r="Q13" s="5"/>
      <c r="R13" s="5"/>
      <c r="S13" s="5"/>
      <c r="T13" s="5"/>
      <c r="U13" s="5"/>
      <c r="V13" s="5"/>
      <c r="W13" s="5"/>
      <c r="X13" s="5"/>
      <c r="Y13" s="5"/>
      <c r="Z13" s="5"/>
      <c r="AA13" s="5"/>
      <c r="AB13" s="5"/>
      <c r="AC13" s="5"/>
      <c r="AD13" s="5"/>
      <c r="AE13" s="5"/>
      <c r="AF13" s="5"/>
      <c r="AG13" s="5"/>
      <c r="AH13" s="5"/>
      <c r="AI13" s="5"/>
      <c r="AJ13" s="5"/>
      <c r="AK13" s="5"/>
      <c r="AL13" s="5"/>
      <c r="AM13" s="5"/>
    </row>
    <row r="14" spans="1:39" s="2" customFormat="1" ht="34.5" customHeight="1">
      <c r="A14" s="136" t="s">
        <v>93</v>
      </c>
      <c r="B14" s="137"/>
      <c r="C14" s="137"/>
      <c r="D14" s="137"/>
      <c r="E14" s="137"/>
      <c r="F14" s="137"/>
      <c r="G14" s="137"/>
      <c r="H14" s="137"/>
      <c r="N14" s="5"/>
      <c r="O14" s="5"/>
      <c r="P14" s="5"/>
      <c r="Q14" s="5"/>
      <c r="R14" s="5"/>
      <c r="S14" s="5"/>
      <c r="T14" s="5"/>
      <c r="U14" s="5"/>
      <c r="V14" s="5"/>
      <c r="W14" s="5"/>
      <c r="X14" s="5"/>
      <c r="Y14" s="5"/>
      <c r="Z14" s="5"/>
      <c r="AA14" s="5"/>
      <c r="AB14" s="5"/>
      <c r="AC14" s="5"/>
      <c r="AD14" s="5"/>
      <c r="AE14" s="5"/>
      <c r="AF14" s="5"/>
      <c r="AG14" s="5"/>
      <c r="AH14" s="5"/>
      <c r="AI14" s="5"/>
      <c r="AJ14" s="5"/>
      <c r="AK14" s="5"/>
      <c r="AL14" s="5"/>
      <c r="AM14" s="5"/>
    </row>
    <row r="15" spans="1:39" s="5" customFormat="1" ht="21" customHeight="1">
      <c r="A15" s="130" t="s">
        <v>80</v>
      </c>
      <c r="B15" s="131"/>
      <c r="C15" s="131"/>
      <c r="D15" s="131"/>
      <c r="E15" s="131"/>
      <c r="F15" s="131"/>
      <c r="G15" s="131"/>
      <c r="H15" s="131"/>
      <c r="I15" s="6"/>
    </row>
    <row r="16" spans="1:39" s="5" customFormat="1" ht="78.75" customHeight="1">
      <c r="A16" s="130" t="s">
        <v>90</v>
      </c>
      <c r="B16" s="131"/>
      <c r="C16" s="131"/>
      <c r="D16" s="131"/>
      <c r="E16" s="131"/>
      <c r="F16" s="131"/>
      <c r="G16" s="131"/>
      <c r="H16" s="131"/>
      <c r="I16" s="6"/>
    </row>
    <row r="17" spans="1:9" s="5" customFormat="1" ht="36" customHeight="1">
      <c r="A17" s="134" t="s">
        <v>91</v>
      </c>
      <c r="B17" s="135"/>
      <c r="C17" s="135"/>
      <c r="D17" s="135"/>
      <c r="E17" s="135"/>
      <c r="F17" s="135"/>
      <c r="G17" s="135"/>
      <c r="H17" s="135"/>
      <c r="I17" s="6"/>
    </row>
    <row r="18" spans="1:9" s="5" customFormat="1" ht="34.5" customHeight="1">
      <c r="A18" s="134" t="s">
        <v>92</v>
      </c>
      <c r="B18" s="135"/>
      <c r="C18" s="135"/>
      <c r="D18" s="135"/>
      <c r="E18" s="135"/>
      <c r="F18" s="135"/>
      <c r="G18" s="135"/>
      <c r="H18" s="135"/>
      <c r="I18" s="6"/>
    </row>
  </sheetData>
  <sheetProtection selectLockedCells="1" selectUnlockedCells="1"/>
  <mergeCells count="15">
    <mergeCell ref="A18:H18"/>
    <mergeCell ref="A14:H14"/>
    <mergeCell ref="A9:H9"/>
    <mergeCell ref="A10:H10"/>
    <mergeCell ref="A15:H15"/>
    <mergeCell ref="A16:H16"/>
    <mergeCell ref="A17:H17"/>
    <mergeCell ref="A11:H11"/>
    <mergeCell ref="A12:H12"/>
    <mergeCell ref="A8:H8"/>
    <mergeCell ref="A1:H1"/>
    <mergeCell ref="A4:H4"/>
    <mergeCell ref="A5:H5"/>
    <mergeCell ref="A6:H6"/>
    <mergeCell ref="A7:H7"/>
  </mergeCells>
  <phoneticPr fontId="1" type="noConversion"/>
  <pageMargins left="0.78740157480314965" right="0.78740157480314965" top="0.98425196850393704" bottom="0.98425196850393704" header="0.51181102362204722" footer="0.51181102362204722"/>
  <pageSetup paperSize="9" scale="95" orientation="portrait" r:id="rId1"/>
  <headerFooter alignWithMargins="0">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E13"/>
  <sheetViews>
    <sheetView showGridLines="0" showRowColHeaders="0" zoomScale="150" zoomScaleNormal="150" workbookViewId="0">
      <selection activeCell="B5" sqref="B5"/>
    </sheetView>
  </sheetViews>
  <sheetFormatPr baseColWidth="10" defaultRowHeight="14.25"/>
  <cols>
    <col min="1" max="1" width="6.28515625" style="9" customWidth="1"/>
    <col min="2" max="2" width="23" style="9" customWidth="1"/>
    <col min="3" max="3" width="21.5703125" style="9" customWidth="1"/>
    <col min="4" max="4" width="27.85546875" style="9" customWidth="1"/>
    <col min="5" max="5" width="54.28515625" style="9" customWidth="1"/>
    <col min="6" max="16384" width="11.42578125" style="9"/>
  </cols>
  <sheetData>
    <row r="1" spans="1:5" ht="30" customHeight="1">
      <c r="A1" s="140" t="s">
        <v>89</v>
      </c>
      <c r="B1" s="141"/>
      <c r="C1" s="141"/>
      <c r="D1" s="141"/>
      <c r="E1" s="142"/>
    </row>
    <row r="2" spans="1:5">
      <c r="A2" s="20"/>
      <c r="B2" s="20"/>
      <c r="C2" s="20"/>
      <c r="D2" s="20"/>
      <c r="E2" s="20"/>
    </row>
    <row r="3" spans="1:5" ht="30.75" customHeight="1">
      <c r="A3" s="88"/>
      <c r="B3" s="143" t="s">
        <v>44</v>
      </c>
      <c r="C3" s="144"/>
      <c r="D3" s="89" t="s">
        <v>45</v>
      </c>
      <c r="E3" s="90" t="s">
        <v>46</v>
      </c>
    </row>
    <row r="4" spans="1:5" s="10" customFormat="1" ht="33" customHeight="1">
      <c r="A4" s="18">
        <v>1</v>
      </c>
      <c r="B4" s="19" t="s">
        <v>1</v>
      </c>
      <c r="C4" s="19" t="s">
        <v>13</v>
      </c>
      <c r="D4" s="19" t="s">
        <v>16</v>
      </c>
      <c r="E4" s="17" t="s">
        <v>47</v>
      </c>
    </row>
    <row r="5" spans="1:5" s="10" customFormat="1" ht="26.25" customHeight="1">
      <c r="A5" s="18">
        <v>2</v>
      </c>
      <c r="B5" s="19" t="s">
        <v>105</v>
      </c>
      <c r="C5" s="19" t="s">
        <v>85</v>
      </c>
      <c r="D5" s="19" t="s">
        <v>3</v>
      </c>
      <c r="E5" s="17" t="s">
        <v>88</v>
      </c>
    </row>
    <row r="6" spans="1:5" s="10" customFormat="1" ht="35.25" customHeight="1">
      <c r="A6" s="18">
        <v>3.1</v>
      </c>
      <c r="B6" s="19" t="s">
        <v>84</v>
      </c>
      <c r="C6" s="19" t="s">
        <v>85</v>
      </c>
      <c r="D6" s="19" t="s">
        <v>17</v>
      </c>
      <c r="E6" s="17" t="s">
        <v>48</v>
      </c>
    </row>
    <row r="7" spans="1:5" s="10" customFormat="1" ht="36" customHeight="1">
      <c r="A7" s="18">
        <v>3.2</v>
      </c>
      <c r="B7" s="19" t="s">
        <v>84</v>
      </c>
      <c r="C7" s="19" t="s">
        <v>86</v>
      </c>
      <c r="D7" s="19" t="s">
        <v>83</v>
      </c>
      <c r="E7" s="17" t="s">
        <v>49</v>
      </c>
    </row>
    <row r="8" spans="1:5" s="10" customFormat="1" ht="28.5" customHeight="1">
      <c r="A8" s="18">
        <v>4.0999999999999996</v>
      </c>
      <c r="B8" s="19" t="s">
        <v>15</v>
      </c>
      <c r="C8" s="19" t="s">
        <v>85</v>
      </c>
      <c r="D8" s="19" t="s">
        <v>3</v>
      </c>
      <c r="E8" s="17" t="s">
        <v>50</v>
      </c>
    </row>
    <row r="9" spans="1:5" s="10" customFormat="1" ht="27" customHeight="1">
      <c r="A9" s="18">
        <v>4.2</v>
      </c>
      <c r="B9" s="19" t="s">
        <v>15</v>
      </c>
      <c r="C9" s="19" t="s">
        <v>86</v>
      </c>
      <c r="D9" s="19" t="s">
        <v>82</v>
      </c>
      <c r="E9" s="17" t="s">
        <v>47</v>
      </c>
    </row>
    <row r="10" spans="1:5" s="10" customFormat="1" ht="27" customHeight="1">
      <c r="A10" s="18">
        <v>5</v>
      </c>
      <c r="B10" s="19" t="s">
        <v>14</v>
      </c>
      <c r="C10" s="19" t="s">
        <v>85</v>
      </c>
      <c r="D10" s="19" t="s">
        <v>17</v>
      </c>
      <c r="E10" s="17" t="s">
        <v>88</v>
      </c>
    </row>
    <row r="11" spans="1:5" s="10" customFormat="1" ht="24.75" customHeight="1">
      <c r="A11" s="18">
        <v>6</v>
      </c>
      <c r="B11" s="19" t="s">
        <v>33</v>
      </c>
      <c r="C11" s="19" t="s">
        <v>87</v>
      </c>
      <c r="D11" s="19"/>
      <c r="E11" s="17"/>
    </row>
    <row r="12" spans="1:5">
      <c r="A12" s="145" t="s">
        <v>51</v>
      </c>
      <c r="B12" s="146"/>
      <c r="C12" s="146"/>
      <c r="D12" s="146"/>
      <c r="E12" s="147"/>
    </row>
    <row r="13" spans="1:5" ht="20.25" customHeight="1">
      <c r="A13" s="148"/>
      <c r="B13" s="149"/>
      <c r="C13" s="149"/>
      <c r="D13" s="149"/>
      <c r="E13" s="150"/>
    </row>
  </sheetData>
  <sheetProtection algorithmName="SHA-512" hashValue="s6BATu7dHKsFcKBRaPz6wfwleQvo6NqQMWrk+WlqVtRj/ei0dob3q2HAISuUeqVXF/ZdQe97aOQJ6XNszsggKw==" saltValue="a0diwZ763BP2sFgpr37QMA==" spinCount="100000" sheet="1" objects="1" scenarios="1" selectLockedCells="1" selectUnlockedCells="1"/>
  <mergeCells count="3">
    <mergeCell ref="A1:E1"/>
    <mergeCell ref="B3:C3"/>
    <mergeCell ref="A12:E13"/>
  </mergeCells>
  <pageMargins left="0.70866141732283472" right="0.70866141732283472" top="0.78740157480314965" bottom="0.78740157480314965" header="0.31496062992125984" footer="0.31496062992125984"/>
  <pageSetup paperSize="9" scale="89" orientation="portrait"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
  <sheetViews>
    <sheetView showGridLines="0" showRowColHeaders="0" zoomScale="150" zoomScaleNormal="150" workbookViewId="0">
      <selection activeCell="C24" sqref="C24"/>
    </sheetView>
  </sheetViews>
  <sheetFormatPr baseColWidth="10" defaultRowHeight="12.75"/>
  <sheetData/>
  <sheetProtection algorithmName="SHA-512" hashValue="cQ4EhlO2LbocMXY+RXEmj5JjksOTyMKoV9qmwBeVpNkmT8DFlMIxqXMaxQ7jI4HQ9A8fIdG3apRAUzHDIODYeQ==" saltValue="ln8w2M9Gfo7CncAxdr9Wkg==" spinCount="100000" sheet="1" objects="1" scenarios="1"/>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4</vt:i4>
      </vt:variant>
    </vt:vector>
  </HeadingPairs>
  <TitlesOfParts>
    <vt:vector size="9" baseType="lpstr">
      <vt:lpstr>Notenrechner</vt:lpstr>
      <vt:lpstr>Notentabelle DHF</vt:lpstr>
      <vt:lpstr>Bestehensnorm DHF</vt:lpstr>
      <vt:lpstr>Art Dauer Hilfsmittel Prüfungen</vt:lpstr>
      <vt:lpstr>Übersicht QV DHF</vt:lpstr>
      <vt:lpstr>'Art Dauer Hilfsmittel Prüfungen'!Druckbereich</vt:lpstr>
      <vt:lpstr>'Bestehensnorm DHF'!Druckbereich</vt:lpstr>
      <vt:lpstr>Notenrechner!Druckbereich</vt:lpstr>
      <vt:lpstr>'Notentabelle DHF'!Druckbereich</vt:lpstr>
    </vt:vector>
  </TitlesOfParts>
  <Company>KBZSG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KBZSG</dc:creator>
  <cp:lastModifiedBy>Franceschini Alexander</cp:lastModifiedBy>
  <cp:lastPrinted>2015-06-09T11:24:52Z</cp:lastPrinted>
  <dcterms:created xsi:type="dcterms:W3CDTF">2005-12-20T10:15:24Z</dcterms:created>
  <dcterms:modified xsi:type="dcterms:W3CDTF">2019-04-01T06:39:24Z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1147072870</vt:i4>
  </property>
  <property fmtid="{D5CDD505-2E9C-101B-9397-08002B2CF9AE}" pid="3" name="_NewReviewCycle">
    <vt:lpwstr/>
  </property>
  <property fmtid="{D5CDD505-2E9C-101B-9397-08002B2CF9AE}" pid="4" name="_EmailSubject">
    <vt:lpwstr>85LAP-RechnerInt Variante II (2).xls</vt:lpwstr>
  </property>
  <property fmtid="{D5CDD505-2E9C-101B-9397-08002B2CF9AE}" pid="5" name="_AuthorEmail">
    <vt:lpwstr>Maya.Mazenauer@kbzsg.ch</vt:lpwstr>
  </property>
  <property fmtid="{D5CDD505-2E9C-101B-9397-08002B2CF9AE}" pid="6" name="_AuthorEmailDisplayName">
    <vt:lpwstr>Mazenauer Maya</vt:lpwstr>
  </property>
  <property fmtid="{D5CDD505-2E9C-101B-9397-08002B2CF9AE}" pid="7" name="_PreviousAdHocReviewCycleID">
    <vt:i4>-667009290</vt:i4>
  </property>
  <property fmtid="{D5CDD505-2E9C-101B-9397-08002B2CF9AE}" pid="8" name="_ReviewingToolsShownOnce">
    <vt:lpwstr/>
  </property>
</Properties>
</file>