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C3692359-7ABA-4726-9D67-E7CE268F833F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I11" i="1" l="1"/>
  <c r="I18" i="1" l="1"/>
  <c r="G20" i="1"/>
  <c r="I15" i="1"/>
  <c r="G22" i="1"/>
  <c r="G21" i="1"/>
  <c r="I25" i="1"/>
  <c r="I22" i="1" l="1"/>
  <c r="I24" i="1" l="1"/>
  <c r="C26" i="1" s="1"/>
</calcChain>
</file>

<file path=xl/sharedStrings.xml><?xml version="1.0" encoding="utf-8"?>
<sst xmlns="http://schemas.openxmlformats.org/spreadsheetml/2006/main" count="33" uniqueCount="33">
  <si>
    <t>QV-Rechner Detailhandelsassistent/in</t>
  </si>
  <si>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</si>
  <si>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</si>
  <si>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</si>
  <si>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</si>
  <si>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</si>
  <si>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</si>
  <si>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</si>
  <si>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</si>
  <si>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</si>
  <si>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</si>
  <si>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</si>
  <si>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 xml:space="preserve"> a. Bildung in beruflicher Praxis: 25%</t>
  </si>
  <si>
    <t xml:space="preserve"> b. Unterricht in den Berufskenntnissen: 50%</t>
  </si>
  <si>
    <t xml:space="preserve"> c. Note für die überbetrieblichen Kurse: 25%</t>
  </si>
  <si>
    <t>Basis: BiVo DHA 18.05.2021</t>
  </si>
  <si>
    <t>ab QV 2024</t>
  </si>
  <si>
    <t xml:space="preserve"> 1) Gestalten von Kundenbeziehungen (HKB A): 50%</t>
  </si>
  <si>
    <t xml:space="preserve"> 2) Bewirtschaften und Präsentieren von Produkten und Dienst-leistungen (HKB B): 25%</t>
  </si>
  <si>
    <t xml:space="preserve"> A. Praktische Arbeit (30% / Fallnote)</t>
  </si>
  <si>
    <t xml:space="preserve"> B. Berufskenntnisse (30%)</t>
  </si>
  <si>
    <t xml:space="preserve"> C. Allgemeinbildung (10%)</t>
  </si>
  <si>
    <t xml:space="preserve"> D. Erfahrungsnote (30%)</t>
  </si>
  <si>
    <t xml:space="preserve"> 1) Erfahrungsnote: 50%</t>
  </si>
  <si>
    <t xml:space="preserve"> 2) Vertiefungsarbeit: 50%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</si>
  <si>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</si>
  <si>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</si>
  <si>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</si>
  <si>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</si>
  <si>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</si>
  <si>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1) Gestalten von Kundenbeziehungen (HKB A) und Erwerben, Einbringen und Weiterenwickeln von Produkte und Dienstleistungs-kenntnissen (HKB C): 50%</t>
  </si>
  <si>
    <t>2) Bewirtschaften und Präsentieren von Produkten und Dienst-leistungen (HKB B): 50%</t>
  </si>
  <si>
    <t>Branchen: Automobil After-Sales, Landi, Nahrungs- und Genussmittel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</si>
</sst>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Black"/>
      <family val="2"/>
    </font>
    <font>
      <b/>
      <sz val="12"/>
      <name val="Arial Black"/>
      <family val="2"/>
    </font>
    <font>
      <sz val="16"/>
      <color theme="1"/>
      <name val="Arial Black"/>
      <family val="2"/>
    </font>
    <font>
      <sz val="11"/>
      <color theme="0"/>
      <name val="Arial Black"/>
      <family val="2"/>
    </font>
    <font>
      <sz val="10"/>
      <color theme="0"/>
      <name val="Arial Black"/>
      <family val="2"/>
    </font>
    <font>
      <b/>
      <sz val="10"/>
      <color theme="0"/>
      <name val="Arial Black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164" fontId="3" fillId="2" borderId="16" xfId="0" applyNumberFormat="1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164" fontId="3" fillId="2" borderId="11" xfId="0" applyNumberFormat="1" applyFont="1" applyFill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/>
    <xf numFmtId="0" fontId="7" fillId="0" borderId="2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textRotation="90"/>
    </xf>
    <xf numFmtId="0" fontId="4" fillId="0" borderId="10" xfId="0" applyFont="1" applyBorder="1" applyAlignment="1" applyProtection="1">
      <alignment horizontal="center" textRotation="90"/>
    </xf>
    <xf numFmtId="0" fontId="0" fillId="0" borderId="0" xfId="0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textRotation="90"/>
    </xf>
    <xf numFmtId="164" fontId="7" fillId="0" borderId="12" xfId="0" applyNumberFormat="1" applyFont="1" applyBorder="1" applyAlignment="1" applyProtection="1">
      <alignment horizontal="center" textRotation="90"/>
    </xf>
    <xf numFmtId="0" fontId="3" fillId="2" borderId="11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8" fillId="0" borderId="0" xfId="0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164" fontId="3" fillId="2" borderId="11" xfId="0" applyNumberFormat="1" applyFont="1" applyFill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3" fillId="4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/>
    <xf numFmtId="0" fontId="1" fillId="0" borderId="0" xfId="0" applyFont="1"/>
    <xf numFmtId="0" fontId="3" fillId="2" borderId="0" xfId="0" applyFont="1" applyFill="1" applyBorder="1" applyAlignment="1" applyProtection="1">
      <alignment horizontal="right" vertical="center"/>
    </xf>
    <xf numFmtId="0" fontId="12" fillId="0" borderId="0" xfId="0" applyFont="1"/>
    <xf numFmtId="0" fontId="13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top"/>
    </xf>
    <xf numFmtId="164" fontId="12" fillId="0" borderId="0" xfId="0" applyNumberFormat="1" applyFont="1" applyBorder="1" applyAlignment="1" applyProtection="1">
      <alignment horizontal="left" vertical="top"/>
    </xf>
    <xf numFmtId="0" fontId="14" fillId="0" borderId="0" xfId="0" applyFont="1"/>
    <xf numFmtId="0" fontId="14" fillId="0" borderId="0" xfId="0" applyFont="1" applyBorder="1" applyAlignment="1" applyProtection="1">
      <alignment horizontal="left" vertical="top"/>
    </xf>
    <xf numFmtId="164" fontId="14" fillId="0" borderId="0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15" fillId="5" borderId="21" xfId="0" applyFont="1" applyFill="1" applyBorder="1" applyAlignment="1">
      <alignment vertical="center"/>
    </xf>
    <xf numFmtId="0" fontId="16" fillId="5" borderId="21" xfId="0" applyFont="1" applyFill="1" applyBorder="1" applyAlignment="1" applyProtection="1">
      <alignment vertical="center"/>
    </xf>
    <xf numFmtId="164" fontId="16" fillId="5" borderId="21" xfId="0" applyNumberFormat="1" applyFont="1" applyFill="1" applyBorder="1" applyAlignment="1" applyProtection="1">
      <alignment vertical="center"/>
    </xf>
    <xf numFmtId="164" fontId="7" fillId="5" borderId="7" xfId="0" applyNumberFormat="1" applyFont="1" applyFill="1" applyBorder="1" applyAlignment="1" applyProtection="1">
      <alignment horizontal="left" vertical="center" wrapText="1"/>
    </xf>
    <xf numFmtId="164" fontId="7" fillId="5" borderId="11" xfId="0" applyNumberFormat="1" applyFont="1" applyFill="1" applyBorder="1" applyAlignment="1" applyProtection="1">
      <alignment horizontal="center" textRotation="90" wrapText="1"/>
    </xf>
    <xf numFmtId="164" fontId="3" fillId="5" borderId="19" xfId="0" applyNumberFormat="1" applyFont="1" applyFill="1" applyBorder="1" applyAlignment="1" applyProtection="1">
      <alignment horizontal="center" vertical="center"/>
    </xf>
    <xf numFmtId="0" fontId="17" fillId="5" borderId="22" xfId="0" applyFont="1" applyFill="1" applyBorder="1" applyAlignment="1" applyProtection="1">
      <alignment horizontal="left" vertical="center"/>
    </xf>
    <xf numFmtId="164" fontId="7" fillId="3" borderId="22" xfId="0" applyNumberFormat="1" applyFont="1" applyFill="1" applyBorder="1" applyAlignment="1" applyProtection="1">
      <alignment horizontal="center" vertical="center"/>
    </xf>
    <xf numFmtId="164" fontId="7" fillId="3" borderId="23" xfId="0" applyNumberFormat="1" applyFont="1" applyFill="1" applyBorder="1" applyAlignment="1" applyProtection="1">
      <alignment horizontal="center" vertical="center"/>
    </xf>
    <xf numFmtId="164" fontId="7" fillId="3" borderId="24" xfId="0" applyNumberFormat="1" applyFont="1" applyFill="1" applyBorder="1" applyAlignment="1" applyProtection="1">
      <alignment horizontal="center" vertical="center"/>
    </xf>
    <xf numFmtId="164" fontId="7" fillId="3" borderId="19" xfId="0" applyNumberFormat="1" applyFont="1" applyFill="1" applyBorder="1" applyAlignment="1" applyProtection="1">
      <alignment horizontal="center" vertical="center"/>
    </xf>
    <xf numFmtId="164" fontId="8" fillId="3" borderId="19" xfId="0" applyNumberFormat="1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18" fillId="0" borderId="0" xfId="0" applyFont="1" applyAlignment="1">
      <alignment vertical="center"/>
    </xf>
  </cellXfs>
  <cellStyles count="1">
    <cellStyle name="Standard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26271</xdr:rowOff>
    </xdr:from>
    <xdr:to>
      <xdr:col>0</xdr:col>
      <xdr:colOff>554990</xdr:colOff>
      <xdr:row>7</xdr:row>
      <xdr:rowOff>429039</xdr:rowOff>
    </xdr:to>
    <xdr:sp macro="" textlink="">
      <xdr:nvSpPr>
        <xdr:cNvPr id="2" name="Textfeld 2">
          <a:extLst>
            <a:ext uri="{FF2B5EF4-FFF2-40B4-BE49-F238E27FC236}">
              <a16:creationId xmlns:a16="http://schemas.microsoft.com/office/drawing/2014/main" id="{232CAB86-B356-4C6A-B945-FE2FA48DFE2F}"/>
            </a:ext>
          </a:extLst>
        </xdr:cNvPr>
        <xdr:cNvSpPr txBox="1"/>
      </xdr:nvSpPr>
      <xdr:spPr>
        <a:xfrm rot="16200000">
          <a:off x="-521970" y="1113096"/>
          <a:ext cx="1598930" cy="55499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de-DE" sz="2200" b="1">
              <a:solidFill>
                <a:srgbClr val="E3000B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</a:t>
          </a:r>
          <a:r>
            <a:rPr lang="de-DE" sz="2200" b="1"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bs</a:t>
          </a:r>
          <a:r>
            <a:rPr lang="de-DE" sz="2200"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glarus</a:t>
          </a:r>
          <a:endParaRPr lang="de-CH" sz="1000">
            <a:effectLst/>
            <a:latin typeface="Segoe UI" panose="020B0502040204020203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topLeftCell="A4" zoomScale="172" zoomScaleNormal="172" workbookViewId="0">
      <selection activeCell="J21" sqref="J21"/>
    </sheetView>
  </sheetViews>
  <sheetFormatPr baseColWidth="10" defaultColWidth="11.42578125" defaultRowHeight="15"/>
  <cols>
    <col min="1" max="1" width="9" customWidth="1"/>
    <col min="2" max="2" width="56.7109375" customWidth="1"/>
    <col min="3" max="8" width="6.5703125" customWidth="1"/>
    <col min="9" max="9" width="10.7109375" customWidth="1"/>
  </cols>
  <sheetData>
    <row r="1" spans="1:11" s="70" customFormat="1" ht="24.75">
      <c r="B1" s="19" t="s">
        <v>0</v>
      </c>
      <c r="C1" s="71"/>
      <c r="D1" s="71"/>
      <c r="E1" s="71"/>
      <c r="F1" s="71"/>
      <c r="G1" s="19" t="s">
        <v>16</v>
      </c>
      <c r="H1" s="72"/>
      <c r="I1" s="72"/>
      <c r="J1" s="71"/>
    </row>
    <row r="2" spans="1:11" s="66" customFormat="1" ht="19.5">
      <c r="B2" s="67" t="s">
        <v>32</v>
      </c>
      <c r="C2" s="68"/>
      <c r="D2" s="68"/>
      <c r="E2" s="68"/>
      <c r="F2" s="68"/>
      <c r="G2" s="67"/>
      <c r="H2" s="69"/>
      <c r="I2" s="69"/>
      <c r="J2" s="68"/>
    </row>
    <row r="3" spans="1:11">
      <c r="B3" s="33" t="s">
        <v>1</v>
      </c>
      <c r="C3" s="73"/>
      <c r="D3" s="74"/>
      <c r="E3" s="74"/>
      <c r="F3" s="74"/>
      <c r="G3" s="74"/>
      <c r="H3" s="75"/>
      <c r="I3" s="75"/>
      <c r="J3" s="35"/>
    </row>
    <row r="4" spans="1:11">
      <c r="B4" s="33"/>
      <c r="C4" s="34"/>
      <c r="D4" s="35"/>
      <c r="E4" s="35"/>
      <c r="F4" s="35"/>
      <c r="G4" s="35"/>
      <c r="H4" s="36"/>
      <c r="I4" s="36"/>
      <c r="J4" s="35"/>
    </row>
    <row r="5" spans="1:11" ht="18.75">
      <c r="B5" s="79" t="s">
        <v>2</v>
      </c>
      <c r="C5" s="80"/>
      <c r="D5" s="80"/>
      <c r="E5" s="80"/>
      <c r="F5" s="80"/>
      <c r="G5" s="80"/>
      <c r="H5" s="80"/>
      <c r="I5" s="81"/>
      <c r="J5" s="37"/>
      <c r="K5" s="38"/>
    </row>
    <row r="6" spans="1:11" ht="15.75" thickBot="1">
      <c r="B6" s="35"/>
      <c r="C6" s="35"/>
      <c r="D6" s="35"/>
      <c r="E6" s="35"/>
      <c r="F6" s="35"/>
      <c r="G6" s="2"/>
      <c r="H6" s="35"/>
      <c r="I6" s="1"/>
      <c r="J6" s="27"/>
    </row>
    <row r="7" spans="1:11" s="21" customFormat="1" ht="30">
      <c r="B7" s="22" t="s">
        <v>3</v>
      </c>
      <c r="C7" s="76" t="s">
        <v>4</v>
      </c>
      <c r="D7" s="77"/>
      <c r="E7" s="77"/>
      <c r="F7" s="78"/>
      <c r="G7" s="23"/>
      <c r="H7" s="24"/>
      <c r="I7" s="82" t="s">
        <v>5</v>
      </c>
      <c r="J7" s="20"/>
    </row>
    <row r="8" spans="1:11" ht="97.5" customHeight="1" thickBot="1">
      <c r="B8" s="3"/>
      <c r="C8" s="25" t="s">
        <v>6</v>
      </c>
      <c r="D8" s="25" t="s">
        <v>7</v>
      </c>
      <c r="E8" s="25" t="s">
        <v>8</v>
      </c>
      <c r="F8" s="26" t="s">
        <v>9</v>
      </c>
      <c r="G8" s="30" t="s">
        <v>10</v>
      </c>
      <c r="H8" s="31" t="s">
        <v>26</v>
      </c>
      <c r="I8" s="83"/>
      <c r="J8" s="4"/>
    </row>
    <row r="9" spans="1:11" s="41" customFormat="1" ht="15.75" thickBot="1">
      <c r="A9" s="55"/>
      <c r="B9" s="22" t="s">
        <v>19</v>
      </c>
      <c r="C9" s="10"/>
      <c r="D9" s="11"/>
      <c r="E9" s="11"/>
      <c r="F9" s="11"/>
      <c r="G9" s="7"/>
      <c r="H9" s="17"/>
      <c r="I9" s="17"/>
      <c r="J9" s="42"/>
    </row>
    <row r="10" spans="1:11" s="41" customFormat="1" ht="39" thickBot="1">
      <c r="A10" s="55"/>
      <c r="B10" s="9" t="s">
        <v>30</v>
      </c>
      <c r="C10" s="10"/>
      <c r="D10" s="11"/>
      <c r="E10" s="11"/>
      <c r="F10" s="11"/>
      <c r="G10" s="12"/>
      <c r="H10" s="44"/>
      <c r="I10" s="17"/>
      <c r="J10" s="42"/>
    </row>
    <row r="11" spans="1:11" s="41" customFormat="1" ht="26.25" thickBot="1">
      <c r="A11" s="55"/>
      <c r="B11" s="9" t="s">
        <v>31</v>
      </c>
      <c r="C11" s="18"/>
      <c r="D11" s="28"/>
      <c r="E11" s="28"/>
      <c r="F11" s="16"/>
      <c r="G11" s="32"/>
      <c r="H11" s="29"/>
      <c r="I11" s="84">
        <f>ROUND(IF(SUM(H10:H11)&gt;0,SUM(H10*0.5,H11*0.5),"0.0"),1)</f>
        <v>0</v>
      </c>
      <c r="J11" s="42"/>
    </row>
    <row r="12" spans="1:11" s="41" customFormat="1" ht="15.75" thickBot="1">
      <c r="A12" s="55"/>
      <c r="B12" s="22" t="s">
        <v>20</v>
      </c>
      <c r="C12" s="10"/>
      <c r="D12" s="11"/>
      <c r="E12" s="47"/>
      <c r="F12" s="47"/>
      <c r="G12" s="12"/>
      <c r="H12" s="14"/>
      <c r="I12" s="8"/>
      <c r="J12" s="42"/>
    </row>
    <row r="13" spans="1:11" s="41" customFormat="1" ht="15.75" thickBot="1">
      <c r="A13" s="55"/>
      <c r="B13" s="9" t="s">
        <v>17</v>
      </c>
      <c r="C13" s="10"/>
      <c r="D13" s="65"/>
      <c r="E13" s="47"/>
      <c r="F13" s="47"/>
      <c r="G13" s="12"/>
      <c r="H13" s="44"/>
      <c r="I13" s="13"/>
      <c r="J13" s="56"/>
    </row>
    <row r="14" spans="1:11" s="55" customFormat="1" ht="26.25" thickBot="1">
      <c r="B14" s="45" t="s">
        <v>18</v>
      </c>
      <c r="C14" s="46"/>
      <c r="D14" s="47"/>
      <c r="E14" s="47"/>
      <c r="F14" s="47"/>
      <c r="G14" s="48"/>
      <c r="H14" s="57"/>
      <c r="I14" s="49"/>
      <c r="J14" s="42"/>
    </row>
    <row r="15" spans="1:11" s="41" customFormat="1" ht="15.75" thickBot="1">
      <c r="A15" s="55"/>
      <c r="B15" s="9" t="s">
        <v>25</v>
      </c>
      <c r="C15" s="52"/>
      <c r="D15" s="53"/>
      <c r="E15" s="53"/>
      <c r="F15" s="50"/>
      <c r="G15" s="54"/>
      <c r="H15" s="57"/>
      <c r="I15" s="84">
        <f>ROUND(IF(SUM(H13:H15)&gt;0,SUM(H13*0.5,H14*0.25,H15*0.25),"0.0"),1)</f>
        <v>0</v>
      </c>
      <c r="J15" s="42"/>
    </row>
    <row r="16" spans="1:11" s="41" customFormat="1" ht="15.75" thickBot="1">
      <c r="A16" s="55"/>
      <c r="B16" s="40" t="s">
        <v>21</v>
      </c>
      <c r="C16" s="5"/>
      <c r="D16" s="6"/>
      <c r="E16" s="11"/>
      <c r="F16" s="11"/>
      <c r="G16" s="12"/>
      <c r="H16" s="17"/>
      <c r="I16" s="17"/>
      <c r="J16" s="42"/>
    </row>
    <row r="17" spans="1:14" s="41" customFormat="1" ht="15.75" thickBot="1">
      <c r="A17" s="55"/>
      <c r="B17" s="15" t="s">
        <v>23</v>
      </c>
      <c r="C17" s="59"/>
      <c r="D17" s="59"/>
      <c r="E17" s="59"/>
      <c r="F17" s="47"/>
      <c r="G17" s="84" t="str">
        <f>IF(SUM(C17:E17),ROUND(2*AVERAGE(C17:E17),0)/2,"")</f>
        <v/>
      </c>
      <c r="H17" s="51"/>
      <c r="I17" s="17"/>
      <c r="J17" s="42"/>
    </row>
    <row r="18" spans="1:14" s="41" customFormat="1" ht="15.75" thickBot="1">
      <c r="A18" s="55"/>
      <c r="B18" s="15" t="s">
        <v>24</v>
      </c>
      <c r="C18" s="10"/>
      <c r="D18" s="11"/>
      <c r="E18" s="53"/>
      <c r="F18" s="53"/>
      <c r="G18" s="54"/>
      <c r="H18" s="57"/>
      <c r="I18" s="84">
        <f>ROUND(IF(SUM(G17,H18)&gt;0,SUM(G17*0.5,H18*0.5),"0.0"),1)</f>
        <v>0</v>
      </c>
      <c r="J18" s="42"/>
      <c r="L18" s="43"/>
    </row>
    <row r="19" spans="1:14" s="41" customFormat="1" ht="15.75" thickBot="1">
      <c r="A19" s="55"/>
      <c r="B19" s="22" t="s">
        <v>22</v>
      </c>
      <c r="C19" s="5"/>
      <c r="D19" s="6"/>
      <c r="E19" s="11"/>
      <c r="F19" s="11"/>
      <c r="G19" s="12"/>
      <c r="H19" s="17"/>
      <c r="I19" s="17"/>
      <c r="J19" s="42"/>
      <c r="L19" s="94"/>
      <c r="M19" s="43"/>
    </row>
    <row r="20" spans="1:14" s="41" customFormat="1" ht="15.75" thickBot="1">
      <c r="A20" s="55"/>
      <c r="B20" s="15" t="s">
        <v>12</v>
      </c>
      <c r="C20" s="10"/>
      <c r="D20" s="59"/>
      <c r="E20" s="59"/>
      <c r="F20" s="11"/>
      <c r="G20" s="84" t="str">
        <f>IF(SUM(D20:E20),ROUND(2*AVERAGE(D20:E20),0)/2,"")</f>
        <v/>
      </c>
      <c r="H20" s="51"/>
      <c r="I20" s="17"/>
      <c r="J20" s="42"/>
      <c r="N20" s="43"/>
    </row>
    <row r="21" spans="1:14" s="41" customFormat="1" ht="15.75" thickBot="1">
      <c r="A21" s="55"/>
      <c r="B21" s="15" t="s">
        <v>13</v>
      </c>
      <c r="C21" s="59"/>
      <c r="D21" s="59"/>
      <c r="E21" s="59"/>
      <c r="F21" s="60"/>
      <c r="G21" s="84" t="str">
        <f>IF(SUM(C21:F21),ROUND(2*AVERAGE(C21:F21),0)/2,"")</f>
        <v/>
      </c>
      <c r="H21" s="51"/>
      <c r="I21" s="51"/>
      <c r="J21" s="56"/>
    </row>
    <row r="22" spans="1:14" s="41" customFormat="1" ht="15.75" thickBot="1">
      <c r="A22" s="55"/>
      <c r="B22" s="15" t="s">
        <v>14</v>
      </c>
      <c r="C22" s="58"/>
      <c r="D22" s="59"/>
      <c r="E22" s="53"/>
      <c r="F22" s="59"/>
      <c r="G22" s="84" t="str">
        <f>IF(SUM(C22:F22),ROUND(2*AVERAGE(C22:F22),0)/2,"")</f>
        <v/>
      </c>
      <c r="H22" s="16"/>
      <c r="I22" s="84">
        <f>ROUND(IF(SUM(G20:G22)&gt;0,SUM(G20*0.25,G21*0.5,G22*0.25),"0.0"),1)</f>
        <v>0</v>
      </c>
      <c r="J22" s="42"/>
    </row>
    <row r="23" spans="1:14" s="62" customFormat="1" ht="15.75" thickBot="1">
      <c r="B23" s="61"/>
      <c r="C23" s="61"/>
      <c r="D23" s="61"/>
      <c r="E23" s="61"/>
      <c r="F23" s="61"/>
      <c r="G23" s="61"/>
      <c r="H23" s="61"/>
      <c r="I23" s="61"/>
      <c r="J23" s="56"/>
    </row>
    <row r="24" spans="1:14" s="41" customFormat="1" ht="15.75" thickBot="1">
      <c r="A24" s="55"/>
      <c r="B24" s="85" t="s">
        <v>11</v>
      </c>
      <c r="C24" s="86"/>
      <c r="D24" s="87"/>
      <c r="E24" s="87"/>
      <c r="F24" s="87"/>
      <c r="G24" s="87"/>
      <c r="H24" s="88"/>
      <c r="I24" s="89" t="str">
        <f>IF(SUM(I11,I15,I18,I22)&gt;0,ROUND(SUM(I11*0.3,I15*0.3,I18*0.1,,I22*0.3),1),"")</f>
        <v/>
      </c>
      <c r="J24" s="42"/>
    </row>
    <row r="25" spans="1:14" ht="15.75" thickBot="1">
      <c r="B25" s="85" t="s">
        <v>27</v>
      </c>
      <c r="C25" s="86"/>
      <c r="D25" s="87"/>
      <c r="E25" s="87"/>
      <c r="F25" s="87"/>
      <c r="G25" s="87"/>
      <c r="H25" s="88"/>
      <c r="I25" s="90">
        <f>I11</f>
        <v>0</v>
      </c>
      <c r="J25" s="35"/>
    </row>
    <row r="26" spans="1:14" ht="15.75" thickBot="1">
      <c r="B26" s="85" t="s">
        <v>28</v>
      </c>
      <c r="C26" s="91" t="str">
        <f>IF(AND(I11&gt;=4,I24&gt;=4),"bestanden","nicht bestanden")</f>
        <v>nicht bestanden</v>
      </c>
      <c r="D26" s="92"/>
      <c r="E26" s="92"/>
      <c r="F26" s="92"/>
      <c r="G26" s="92"/>
      <c r="H26" s="92"/>
      <c r="I26" s="93"/>
      <c r="J26" s="35"/>
    </row>
    <row r="27" spans="1:14">
      <c r="B27" s="63"/>
    </row>
    <row r="28" spans="1:14">
      <c r="B28" s="64" t="s">
        <v>29</v>
      </c>
    </row>
    <row r="30" spans="1:14">
      <c r="B30" s="39" t="s">
        <v>15</v>
      </c>
    </row>
  </sheetData>
  <sheetProtection selectLockedCells="1"/>
  <mergeCells count="4">
    <mergeCell ref="C3:F3"/>
    <mergeCell ref="G3:I3"/>
    <mergeCell ref="C7:F7"/>
    <mergeCell ref="C26:I26"/>
  </mergeCells>
  <conditionalFormatting sqref="C26">
    <cfRule type="containsText" dxfId="4" priority="7" operator="containsText" text="nicht bestanden">
      <formula>NOT(ISERROR(SEARCH("nicht bestanden",C26)))</formula>
    </cfRule>
  </conditionalFormatting>
  <conditionalFormatting sqref="I25">
    <cfRule type="cellIs" dxfId="3" priority="4" operator="lessThan">
      <formula>4</formula>
    </cfRule>
  </conditionalFormatting>
  <conditionalFormatting sqref="I24">
    <cfRule type="cellIs" dxfId="2" priority="5" operator="lessThan">
      <formula>4</formula>
    </cfRule>
  </conditionalFormatting>
  <conditionalFormatting sqref="C24:H24">
    <cfRule type="cellIs" dxfId="1" priority="3" operator="lessThan">
      <formula>4</formula>
    </cfRule>
  </conditionalFormatting>
  <conditionalFormatting sqref="C25:H25">
    <cfRule type="cellIs" dxfId="0" priority="2" operator="lessThan">
      <formula>4</formula>
    </cfRule>
  </conditionalFormatting>
  <pageMargins left="0.7" right="0.7" top="0.78740157499999996" bottom="0.78740157499999996" header="0.3" footer="0.3"/>
  <pageSetup paperSize="9"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018938-2E20-485B-8A3F-BA6984343EDC}">
  <ds:schemaRefs>
    <ds:schemaRef ds:uri="http://purl.org/dc/elements/1.1/"/>
    <ds:schemaRef ds:uri="http://schemas.microsoft.com/office/2006/metadata/properties"/>
    <ds:schemaRef ds:uri="0a41dab9-c328-4c1e-b0eb-880d435cf83a"/>
    <ds:schemaRef ds:uri="a19a5040-ebfd-45d9-9c5e-34b64ba6cc0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Rechsteiner Jo</cp:lastModifiedBy>
  <cp:revision/>
  <cp:lastPrinted>2022-02-07T14:00:15Z</cp:lastPrinted>
  <dcterms:created xsi:type="dcterms:W3CDTF">2020-05-08T06:27:30Z</dcterms:created>
  <dcterms:modified xsi:type="dcterms:W3CDTF">2023-08-25T07:19:47Z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