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Notenrechner\"/>
    </mc:Choice>
  </mc:AlternateContent>
  <bookViews>
    <workbookView xWindow="0" yWindow="0" windowWidth="28800" windowHeight="12300"/>
  </bookViews>
  <sheets>
    <sheet name=" Notenrechner DHA" sheetId="12" r:id="rId1"/>
    <sheet name="Notentabelle DHA" sheetId="11" r:id="rId2"/>
    <sheet name="Bestehensnorm DHA" sheetId="8" r:id="rId3"/>
    <sheet name="Art Dauer Hilfsmittel Prüfungen" sheetId="10" r:id="rId4"/>
  </sheets>
  <externalReferences>
    <externalReference r:id="rId5"/>
  </externalReferences>
  <definedNames>
    <definedName name="_xlnm.Print_Area" localSheetId="0">' Notenrechner DHA'!$A$1:$Y$30</definedName>
    <definedName name="_xlnm.Print_Area" localSheetId="3">'Art Dauer Hilfsmittel Prüfungen'!$A$1:$E$12</definedName>
    <definedName name="_xlnm.Print_Area" localSheetId="2">'Bestehensnorm DHA'!$A$1:$G$14</definedName>
    <definedName name="_xlnm.Print_Area" localSheetId="1">'Notentabelle DHA'!$A$1:$F$17</definedName>
    <definedName name="Notenwerte" localSheetId="0">'[1]E-Profil'!$A$37:$A$47</definedName>
  </definedNames>
  <calcPr calcId="162913"/>
</workbook>
</file>

<file path=xl/calcChain.xml><?xml version="1.0" encoding="utf-8"?>
<calcChain xmlns="http://schemas.openxmlformats.org/spreadsheetml/2006/main">
  <c r="Q8" i="12" l="1"/>
  <c r="O22" i="12" l="1"/>
  <c r="Q12" i="12" l="1"/>
  <c r="O28" i="12" l="1"/>
  <c r="V22" i="12"/>
  <c r="Q20" i="12"/>
  <c r="O20" i="12"/>
  <c r="O18" i="12"/>
  <c r="Q28" i="12"/>
  <c r="Q18" i="12"/>
  <c r="S18" i="12"/>
  <c r="O16" i="12"/>
  <c r="Q14" i="12"/>
  <c r="Q10" i="12"/>
  <c r="Q16" i="12"/>
  <c r="V16" i="12" l="1"/>
  <c r="V14" i="12"/>
  <c r="V28" i="12"/>
  <c r="V20" i="12"/>
  <c r="V18" i="12"/>
  <c r="V26" i="12" l="1"/>
  <c r="N35" i="12" s="1"/>
  <c r="N30" i="12" l="1"/>
</calcChain>
</file>

<file path=xl/sharedStrings.xml><?xml version="1.0" encoding="utf-8"?>
<sst xmlns="http://schemas.openxmlformats.org/spreadsheetml/2006/main" count="147" uniqueCount="97">
  <si>
    <t>Praktische Prüfung</t>
  </si>
  <si>
    <t>Schriftliche Prüfung</t>
  </si>
  <si>
    <t>60 Minuten</t>
  </si>
  <si>
    <t>Mündliche Prüfung</t>
  </si>
  <si>
    <t>Die Prüfung ist bestanden, wenn die Gesamtnote gleich Note 4.0 oder höher ist</t>
  </si>
  <si>
    <t>2. Die Noten aus Prüfungen oder Beurteilungen sind ganze oder halbe Noten.</t>
  </si>
  <si>
    <t>45 Minuten</t>
  </si>
  <si>
    <t>Detailhandelspraxis</t>
  </si>
  <si>
    <t>Wirtschaft</t>
  </si>
  <si>
    <t>Fremdsprache Englisch</t>
  </si>
  <si>
    <t>mündliche Prüfung im Lehrgeschäft</t>
  </si>
  <si>
    <t>Notenbestandteile</t>
  </si>
  <si>
    <t>Gerundete Note</t>
  </si>
  <si>
    <t>Gewichtung</t>
  </si>
  <si>
    <t>Rundung Fachnote</t>
  </si>
  <si>
    <t>Gewichtung der 5 Qualifikationsbereiche</t>
  </si>
  <si>
    <t>Praktische Arbeiten</t>
  </si>
  <si>
    <t>Ganze oder halbe Note</t>
  </si>
  <si>
    <t>fünffach</t>
  </si>
  <si>
    <t>Beurteilung Lehrbetrieb</t>
  </si>
  <si>
    <t>doppelt</t>
  </si>
  <si>
    <t>Beurteilung allg. Branchenkunde (ERFA)</t>
  </si>
  <si>
    <t>einfach</t>
  </si>
  <si>
    <t>Beurteilung üK</t>
  </si>
  <si>
    <t>Deutsch</t>
  </si>
  <si>
    <t>ein Drittel</t>
  </si>
  <si>
    <t>1/7</t>
  </si>
  <si>
    <t>Gesellschaft</t>
  </si>
  <si>
    <t>=</t>
  </si>
  <si>
    <t>Englisch</t>
  </si>
  <si>
    <t>zählt nicht zur Gesamtnote</t>
  </si>
  <si>
    <t>ERFA-Note          Mittelwert der letzten  2 Semesternoten</t>
  </si>
  <si>
    <t xml:space="preserve">Die Gesamtnote ist der Mittelwert aller Fachnoten, auf eine Dezimalstelle gerundet. Die Prüfung ist bestanden, wenn die Gesamtnote gleich Note 4.0 oder höher ist. </t>
  </si>
  <si>
    <t>Ist der Mittelwert der Gesamtnote gleich Note 5.3 oder höher, liegt eine Rangierung vor, die beurkundet wird.</t>
  </si>
  <si>
    <t>Art der Prüfungen</t>
  </si>
  <si>
    <t>Dauer</t>
  </si>
  <si>
    <t>zugelassene Hilfsmittel</t>
  </si>
  <si>
    <t>keine</t>
  </si>
  <si>
    <t>Taschenrechner (netzunabhängig)</t>
  </si>
  <si>
    <t>Rechtschreibewörterbuch (nicht elektronisch)</t>
  </si>
  <si>
    <t>Rechtschreibewörterbuch in der Vorbereitung (nicht elektronisch)</t>
  </si>
  <si>
    <t>Es besteht kein Anspruch auf schuleigenes Material. Für die zugelassenen Hilfsmittel sind die Absolventinnen und Absolventen selbst verantwortlich.</t>
  </si>
  <si>
    <t>:2                                          1 Dezimalstelle</t>
  </si>
  <si>
    <t>:3                                          1 Dezimalstelle</t>
  </si>
  <si>
    <t>:10                                        1 Dezimalstelle</t>
  </si>
  <si>
    <t>:2                                            1 Dezimalstelle</t>
  </si>
  <si>
    <t xml:space="preserve">3. Die Noten in den Qualifikationsbereichen sind die Mittelwerte aus den entsprechenden, teils gewichteten Positionen, auf eine Dezimalstelle gerundet. </t>
  </si>
  <si>
    <t>4. Die Gesamtnote ist der Mittelwert der Qualifikationsbereiche 1 bis 5, auf eine Dezimalstelle gerundet.</t>
  </si>
  <si>
    <t>1. Jahr</t>
  </si>
  <si>
    <t>2. Jahr</t>
  </si>
  <si>
    <t>Prüfung oder Beurteilung</t>
  </si>
  <si>
    <t>Positionen</t>
  </si>
  <si>
    <t>Fachnote</t>
  </si>
  <si>
    <t>Gew.</t>
  </si>
  <si>
    <t>1.Sem</t>
  </si>
  <si>
    <t>2.Sem</t>
  </si>
  <si>
    <t>3.Sem</t>
  </si>
  <si>
    <t>4.Sem</t>
  </si>
  <si>
    <t>mündlich und/oder schriftlich</t>
  </si>
  <si>
    <t>Erf.</t>
  </si>
  <si>
    <t xml:space="preserve">Gesamtnote: </t>
  </si>
  <si>
    <t>Zählt nicht zur Gesamtnote:</t>
  </si>
  <si>
    <t>EBA</t>
  </si>
  <si>
    <t>Detailhandels-praxis</t>
  </si>
  <si>
    <t>2. Das Qualifikationsverfahren darf zweimal wiederholt werden.</t>
  </si>
  <si>
    <t>Notenrechner DHA</t>
  </si>
  <si>
    <t>1. Die Erfahrungsnoten sind die Mittelwerte der entsprechenden Semesterzeugnisnoten aus dem  2. Bildungsjahr (Semester 3 und 4) und werden auf eine halbe oder ganze Note gerundet.</t>
  </si>
  <si>
    <t>3. Wird die Abschlussprüfung ohne erneuten Besuch der Berufsfachschule wiederholt, so werden die genügenden Erfahrungsnoten beibehalten. In Qualifikationsbereichen mit ungenügenden Erfahrungsnoten zählt die schriftliche Prüfung doppelt.
Im Qualifikationsbereich «Gesellschaft» wird eine schriftliche Prüfung von 45–60 Minuten oder eine mündliche Prüfung von 20–30 Minuten abgelegt. In der allgemeinen Branchenkunde wird eine ungenügende Note beibehalten. Werden der berufliche Unterricht während mindestens 2 Semestern und die allgemeine Branchenkunde vollständig wiederholt, so zählen nur die neuen Noten.</t>
  </si>
  <si>
    <t>4. Wird die Abschlussprüfung ohne erneute Bildung in beruflicher Praxis wiederholt, so wird die bisherige Note beibehalten. Wird die Bildung in beruflicher Praxis während mindestens 2 Semestern wiederholt, so zählt nur die neue Note.</t>
  </si>
  <si>
    <t>5. Wird die Abschlussprüfung ohne erneuten Besuch der überbetrieblichen Kurse wiederholt, so werden die bisherigen Noten beibehalten. Werden die überbetrieblichen Kurse wiederholt, so zählen nur die neuen Noten.</t>
  </si>
  <si>
    <t>Notenberechnung</t>
  </si>
  <si>
    <t>Wiederholung</t>
  </si>
  <si>
    <t>ERFA-Note        Mittelwert der letzten  2 Semesternoten</t>
  </si>
  <si>
    <t>5. Die Fremdsprache Englisch wird ausgewiesen, zählt aber nicht zur Gesamtnote.</t>
  </si>
  <si>
    <t>20 Minuten paarweise</t>
  </si>
  <si>
    <t>20 Minuten Vorbereitung                    20 Minuten Prüfung</t>
  </si>
  <si>
    <t>Taschenrechner (netzunabhängig, nicht programmierbar)</t>
  </si>
  <si>
    <t>Lokale Landessprache</t>
  </si>
  <si>
    <t>schriftliche Prüfung</t>
  </si>
  <si>
    <t>mündliche Prüfung</t>
  </si>
  <si>
    <t>keine Prüfung</t>
  </si>
  <si>
    <t>Art und Dauer der Prüfungen sowie zugelassene Hilfsmittel</t>
  </si>
  <si>
    <t>1. Die  Wiederholung  der  Qualifikationsverfahren  richtet  sich  nach  Artikel  33  BBV. Muss ein Qualifikationsbereich wiederholt werden, so ist er in seiner Gesamtheit zu wiederholen.</t>
  </si>
  <si>
    <t>Qualifikationsbereiche (5) + Englisch</t>
  </si>
  <si>
    <t>1.1 Praktische Prüfung</t>
  </si>
  <si>
    <t>1.2 Beurteilung durch Lehrbetrieb</t>
  </si>
  <si>
    <t>1.3 Beurteilung allg. Branchenkunde (Erfahrungsnote)</t>
  </si>
  <si>
    <t>1.4 Beruteilung spez. Branchenkunde (üK)</t>
  </si>
  <si>
    <t>2 Detailhandelspraxis</t>
  </si>
  <si>
    <t>3 Lokale Landessprache (Deutsch)</t>
  </si>
  <si>
    <t>4 Wirtschaft</t>
  </si>
  <si>
    <t>5 Gesellschaft</t>
  </si>
  <si>
    <t>6 Fremdsprache (Englisch)</t>
  </si>
  <si>
    <t>Qualifikations-bereiche (5) + Englisch</t>
  </si>
  <si>
    <t>3/7</t>
  </si>
  <si>
    <t xml:space="preserve">gemäss Verordnung des BBT über die berufliche Grundbildung DHA vom 8. Dezember 2004 (Stand am 1. Januar 2018) </t>
  </si>
  <si>
    <t>01.04.2019, fr,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</si>
</sst>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0"/>
      <name val="Frutiger LT 45 Light"/>
    </font>
    <font>
      <sz val="8"/>
      <name val="Frutiger LT 45 Light"/>
    </font>
    <font>
      <b/>
      <sz val="11"/>
      <name val="Arial"/>
      <family val="2"/>
    </font>
    <font>
      <sz val="11"/>
      <name val="Arial"/>
      <family val="2"/>
    </font>
    <font>
      <b/>
      <sz val="11"/>
      <color theme="1"/>
      <name val="Arial"/>
      <family val="2"/>
    </font>
    <font>
      <sz val="11"/>
      <color theme="1"/>
      <name val="Arial"/>
      <family val="2"/>
    </font>
    <font>
      <sz val="10"/>
      <color indexed="8"/>
      <name val="Arial"/>
      <family val="2"/>
    </font>
    <font>
      <sz val="11"/>
      <color indexed="8"/>
      <name val="Arial"/>
      <family val="2"/>
    </font>
    <font>
      <b/>
      <sz val="18"/>
      <color theme="0"/>
      <name val="Arial"/>
      <family val="2"/>
    </font>
    <font>
      <b/>
      <sz val="10"/>
      <color indexed="8"/>
      <name val="Arial"/>
      <family val="2"/>
    </font>
    <font>
      <b/>
      <sz val="10"/>
      <color theme="0"/>
      <name val="Arial"/>
      <family val="2"/>
    </font>
    <font>
      <sz val="12"/>
      <color indexed="8"/>
      <name val="Arial"/>
      <family val="2"/>
    </font>
    <font>
      <sz val="12"/>
      <name val="Arial"/>
      <family val="2"/>
    </font>
    <font>
      <sz val="12"/>
      <color theme="0"/>
      <name val="Arial"/>
      <family val="2"/>
    </font>
    <font>
      <sz val="12"/>
      <color indexed="9"/>
      <name val="Arial"/>
      <family val="2"/>
    </font>
    <font>
      <b/>
      <sz val="12"/>
      <color indexed="8"/>
      <name val="Arial"/>
      <family val="2"/>
    </font>
    <font>
      <sz val="12"/>
      <color theme="1"/>
      <name val="Arial"/>
      <family val="2"/>
    </font>
    <font>
      <b/>
      <sz val="18"/>
      <name val="Arial"/>
      <family val="2"/>
    </font>
    <font>
      <b/>
      <sz val="10"/>
      <name val="Arial"/>
      <family val="2"/>
    </font>
    <font>
      <b/>
      <sz val="8"/>
      <name val="Arial"/>
      <family val="2"/>
    </font>
    <font>
      <sz val="11"/>
      <name val="Calibri"/>
      <family val="2"/>
      <scheme val="minor"/>
    </font>
    <font>
      <sz val="8"/>
      <name val="Arial"/>
      <family val="2"/>
    </font>
    <font>
      <sz val="14"/>
      <color rgb="FF363636"/>
      <name val="Segoe UI Light"/>
      <family val="2"/>
    </font>
    <font>
      <b/>
      <sz val="14"/>
      <name val="Arial"/>
      <family val="2"/>
    </font>
    <font>
      <b/>
      <sz val="12"/>
      <name val="Arial"/>
      <family val="2"/>
    </font>
    <font>
      <b/>
      <sz val="14"/>
      <color indexed="8"/>
      <name val="Arial"/>
      <family val="2"/>
    </font>
    <font>
      <sz val="14"/>
      <name val="Frutiger LT 45 Light"/>
    </font>
    <font>
      <b/>
      <sz val="16"/>
      <name val="Arial"/>
      <family val="2"/>
    </font>
    <font>
      <sz val="16"/>
      <name val="Arial"/>
      <family val="2"/>
    </font>
    <font>
      <sz val="8"/>
      <color indexed="8"/>
      <name val="Arial"/>
      <family val="2"/>
    </font>
  </fonts>
  <fills count="8">
    <fill>
      <patternFill patternType="none"/>
    </fill>
    <fill>
      <patternFill patternType="gray125"/>
    </fill>
    <fill>
      <patternFill patternType="solid">
        <fgColor theme="6" tint="0.39997558519241921"/>
        <bgColor indexed="64"/>
      </patternFill>
    </fill>
    <fill>
      <patternFill patternType="solid">
        <fgColor rgb="FFD7D7D7"/>
        <bgColor indexed="64"/>
      </patternFill>
    </fill>
    <fill>
      <patternFill patternType="solid">
        <fgColor theme="6" tint="-0.2499465926084170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s>
  <cellStyleXfs count="1">
    <xf numFmtId="0" fontId="0" fillId="0" borderId="0"/>
  </cellStyleXfs>
  <cellXfs count="145">
    <xf numFmtId="0" fontId="0" fillId="0" borderId="0" xfId="0"/>
    <xf numFmtId="0" fontId="3" fillId="0" borderId="0" xfId="0" applyFont="1"/>
    <xf numFmtId="0" fontId="3" fillId="0" borderId="0" xfId="0" applyFont="1" applyAlignment="1">
      <alignment horizontal="left" vertical="top" wrapText="1"/>
    </xf>
    <xf numFmtId="0" fontId="4" fillId="0" borderId="0" xfId="0" applyFont="1" applyAlignment="1">
      <alignment horizontal="lef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0" fontId="10"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vertical="center"/>
    </xf>
    <xf numFmtId="0" fontId="10" fillId="4"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vertical="center" textRotation="90"/>
    </xf>
    <xf numFmtId="0" fontId="11" fillId="0" borderId="0" xfId="0" applyFont="1" applyFill="1" applyBorder="1" applyAlignment="1" applyProtection="1">
      <alignment horizontal="center" vertical="center"/>
    </xf>
    <xf numFmtId="0" fontId="11" fillId="3" borderId="0" xfId="0" applyFont="1" applyFill="1" applyBorder="1" applyAlignment="1" applyProtection="1">
      <alignment vertical="center" textRotation="90"/>
    </xf>
    <xf numFmtId="9" fontId="11" fillId="3" borderId="0" xfId="0" applyNumberFormat="1" applyFont="1" applyFill="1" applyBorder="1" applyAlignment="1" applyProtection="1">
      <alignment vertical="center"/>
    </xf>
    <xf numFmtId="0" fontId="6" fillId="5" borderId="0" xfId="0" applyFont="1" applyFill="1" applyBorder="1" applyAlignment="1" applyProtection="1">
      <alignment vertical="center"/>
    </xf>
    <xf numFmtId="0" fontId="14"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textRotation="90"/>
    </xf>
    <xf numFmtId="49" fontId="21" fillId="2" borderId="0" xfId="0" quotePrefix="1" applyNumberFormat="1" applyFont="1" applyFill="1" applyBorder="1" applyAlignment="1" applyProtection="1">
      <alignment horizontal="center" vertical="center"/>
    </xf>
    <xf numFmtId="0" fontId="18" fillId="7" borderId="0" xfId="0" applyFont="1" applyFill="1" applyBorder="1" applyAlignment="1" applyProtection="1">
      <alignment vertical="center"/>
    </xf>
    <xf numFmtId="0" fontId="18" fillId="7" borderId="0" xfId="0" applyFont="1" applyFill="1" applyBorder="1" applyAlignment="1" applyProtection="1">
      <alignment horizontal="left" vertical="center" wrapText="1"/>
    </xf>
    <xf numFmtId="0" fontId="7" fillId="7" borderId="0" xfId="0" applyFont="1" applyFill="1" applyBorder="1" applyAlignment="1" applyProtection="1">
      <alignment vertical="center"/>
    </xf>
    <xf numFmtId="0" fontId="17" fillId="7" borderId="0" xfId="0" applyFont="1" applyFill="1" applyBorder="1" applyAlignment="1" applyProtection="1">
      <alignment horizontal="center" vertical="center"/>
    </xf>
    <xf numFmtId="0" fontId="6" fillId="7" borderId="0" xfId="0" applyFont="1" applyFill="1" applyBorder="1" applyAlignment="1" applyProtection="1">
      <alignment vertical="center"/>
    </xf>
    <xf numFmtId="0" fontId="11" fillId="7" borderId="0" xfId="0" applyFont="1" applyFill="1" applyBorder="1" applyAlignment="1" applyProtection="1">
      <alignment vertical="center" textRotation="90"/>
    </xf>
    <xf numFmtId="0" fontId="11" fillId="7" borderId="0" xfId="0" applyFont="1" applyFill="1" applyBorder="1" applyAlignment="1" applyProtection="1">
      <alignment vertical="center"/>
    </xf>
    <xf numFmtId="0" fontId="12" fillId="7" borderId="0" xfId="0" applyFont="1" applyFill="1" applyBorder="1" applyAlignment="1" applyProtection="1">
      <alignment horizontal="center" vertical="center"/>
    </xf>
    <xf numFmtId="0" fontId="11" fillId="7"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9" fillId="7" borderId="0" xfId="0" applyFont="1" applyFill="1" applyBorder="1" applyAlignment="1" applyProtection="1">
      <alignment vertical="center"/>
    </xf>
    <xf numFmtId="0" fontId="14" fillId="7" borderId="0" xfId="0" applyFont="1" applyFill="1" applyBorder="1" applyAlignment="1" applyProtection="1">
      <alignment vertical="center"/>
    </xf>
    <xf numFmtId="0" fontId="11" fillId="7" borderId="0" xfId="0" applyFont="1" applyFill="1" applyBorder="1" applyAlignment="1" applyProtection="1">
      <alignment horizontal="center" vertical="center" textRotation="90"/>
    </xf>
    <xf numFmtId="0" fontId="9" fillId="7" borderId="0" xfId="0" applyFont="1" applyFill="1" applyBorder="1" applyAlignment="1" applyProtection="1">
      <alignment horizontal="right" vertical="center"/>
    </xf>
    <xf numFmtId="0" fontId="11" fillId="7" borderId="0" xfId="0" applyFont="1" applyFill="1" applyBorder="1" applyAlignment="1" applyProtection="1">
      <alignment horizontal="right" vertical="center" textRotation="90"/>
    </xf>
    <xf numFmtId="0" fontId="7" fillId="7" borderId="0" xfId="0" applyFont="1" applyFill="1" applyBorder="1" applyAlignment="1" applyProtection="1">
      <alignment horizontal="right" vertical="center"/>
    </xf>
    <xf numFmtId="0" fontId="15" fillId="7" borderId="0" xfId="0" applyFont="1" applyFill="1" applyBorder="1" applyAlignment="1" applyProtection="1">
      <alignment horizontal="right" vertical="center"/>
    </xf>
    <xf numFmtId="0" fontId="6" fillId="7"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22" fillId="0" borderId="0" xfId="0" applyFont="1" applyAlignment="1">
      <alignment vertical="center"/>
    </xf>
    <xf numFmtId="0" fontId="11" fillId="0" borderId="14" xfId="0" applyFont="1" applyFill="1" applyBorder="1" applyAlignment="1" applyProtection="1">
      <alignment horizontal="center" vertical="center"/>
      <protection locked="0"/>
    </xf>
    <xf numFmtId="0" fontId="8" fillId="2" borderId="0" xfId="0" applyFont="1" applyFill="1" applyBorder="1" applyAlignment="1" applyProtection="1">
      <alignment vertical="center"/>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9" fontId="5"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49" fontId="5" fillId="0" borderId="1" xfId="0" applyNumberFormat="1" applyFont="1" applyFill="1" applyBorder="1" applyAlignment="1">
      <alignment horizontal="center" vertical="center" wrapText="1"/>
    </xf>
    <xf numFmtId="0" fontId="12" fillId="0" borderId="0" xfId="0" applyFont="1" applyBorder="1" applyAlignment="1" applyProtection="1">
      <alignment vertical="top"/>
      <protection locked="0"/>
    </xf>
    <xf numFmtId="0" fontId="12" fillId="0" borderId="0" xfId="0" applyFont="1" applyFill="1" applyBorder="1" applyAlignment="1">
      <alignment vertical="top"/>
    </xf>
    <xf numFmtId="0" fontId="12" fillId="0" borderId="0" xfId="0" applyFont="1" applyBorder="1" applyAlignment="1" applyProtection="1">
      <alignment vertical="top"/>
    </xf>
    <xf numFmtId="0" fontId="12" fillId="0" borderId="0" xfId="0" applyFont="1" applyFill="1" applyBorder="1" applyAlignment="1" applyProtection="1">
      <alignment vertical="top"/>
    </xf>
    <xf numFmtId="0" fontId="24" fillId="0" borderId="0" xfId="0" applyFont="1" applyBorder="1" applyAlignment="1">
      <alignment vertical="top"/>
    </xf>
    <xf numFmtId="0" fontId="12" fillId="0" borderId="0" xfId="0" applyFont="1" applyBorder="1" applyAlignment="1">
      <alignment vertical="top"/>
    </xf>
    <xf numFmtId="2" fontId="12" fillId="0" borderId="0" xfId="0" applyNumberFormat="1" applyFont="1" applyBorder="1" applyAlignment="1" applyProtection="1">
      <alignment vertical="top"/>
      <protection locked="0"/>
    </xf>
    <xf numFmtId="164" fontId="12" fillId="0" borderId="0" xfId="0" applyNumberFormat="1" applyFont="1" applyFill="1" applyBorder="1" applyAlignment="1" applyProtection="1">
      <alignment vertical="top"/>
    </xf>
    <xf numFmtId="164" fontId="12" fillId="0" borderId="0" xfId="0" applyNumberFormat="1" applyFont="1" applyBorder="1" applyAlignment="1" applyProtection="1">
      <alignment vertical="top"/>
    </xf>
    <xf numFmtId="0" fontId="12" fillId="0" borderId="0" xfId="0" applyFont="1"/>
    <xf numFmtId="0" fontId="12" fillId="0" borderId="12" xfId="0" applyFont="1" applyBorder="1"/>
    <xf numFmtId="0" fontId="12" fillId="0" borderId="2" xfId="0" applyFont="1" applyBorder="1" applyAlignment="1">
      <alignment horizontal="left" vertical="top" wrapText="1"/>
    </xf>
    <xf numFmtId="0" fontId="12" fillId="0" borderId="3" xfId="0" applyFont="1" applyFill="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24" fillId="2" borderId="2" xfId="0" applyFont="1" applyFill="1" applyBorder="1"/>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12" fillId="0" borderId="0" xfId="0" applyFont="1" applyBorder="1" applyAlignment="1" applyProtection="1">
      <alignment vertical="top" wrapText="1"/>
    </xf>
    <xf numFmtId="0" fontId="24"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164" fontId="12"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vertical="center"/>
    </xf>
    <xf numFmtId="0" fontId="24"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pplyProtection="1">
      <alignment vertical="top"/>
      <protection locked="0"/>
    </xf>
    <xf numFmtId="0" fontId="23" fillId="2" borderId="0" xfId="0" applyFont="1" applyFill="1" applyBorder="1" applyAlignment="1" applyProtection="1">
      <alignment horizontal="center" vertical="center"/>
    </xf>
    <xf numFmtId="0" fontId="9" fillId="7" borderId="0"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6" fillId="0" borderId="0" xfId="0" applyFont="1" applyFill="1" applyAlignment="1">
      <alignment horizontal="left" vertical="center" wrapText="1"/>
    </xf>
    <xf numFmtId="0" fontId="17" fillId="2" borderId="0" xfId="0" applyFont="1" applyFill="1" applyBorder="1" applyAlignment="1" applyProtection="1">
      <alignment vertical="center"/>
    </xf>
    <xf numFmtId="0" fontId="0" fillId="2" borderId="0" xfId="0" applyFont="1" applyFill="1" applyAlignment="1">
      <alignment vertical="center"/>
    </xf>
    <xf numFmtId="0" fontId="17" fillId="2" borderId="0" xfId="0" applyFont="1" applyFill="1" applyBorder="1" applyAlignment="1" applyProtection="1">
      <alignment horizontal="center" vertical="center"/>
    </xf>
    <xf numFmtId="0" fontId="0" fillId="0" borderId="0" xfId="0" applyAlignment="1">
      <alignment horizontal="center" vertical="center"/>
    </xf>
    <xf numFmtId="0" fontId="11"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0" fillId="2" borderId="0" xfId="0" applyFont="1" applyFill="1" applyAlignment="1">
      <alignment horizontal="center" vertical="center"/>
    </xf>
    <xf numFmtId="0" fontId="25" fillId="6" borderId="0" xfId="0" applyFont="1" applyFill="1" applyBorder="1" applyAlignment="1" applyProtection="1">
      <alignment horizontal="left" vertical="center" wrapText="1"/>
    </xf>
    <xf numFmtId="0" fontId="26" fillId="6"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0" fillId="2" borderId="0" xfId="0" applyFont="1" applyFill="1" applyAlignment="1">
      <alignment horizontal="center" vertical="center"/>
    </xf>
    <xf numFmtId="49" fontId="21" fillId="2" borderId="0" xfId="0" quotePrefix="1" applyNumberFormat="1" applyFont="1" applyFill="1" applyBorder="1" applyAlignment="1" applyProtection="1">
      <alignment horizontal="center" vertical="center" wrapText="1"/>
    </xf>
    <xf numFmtId="49" fontId="20"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2" fillId="0" borderId="0" xfId="0" applyFont="1" applyBorder="1" applyAlignment="1">
      <alignment vertical="top" wrapText="1"/>
    </xf>
    <xf numFmtId="0" fontId="12" fillId="0" borderId="0" xfId="0" applyFont="1" applyAlignment="1">
      <alignment vertical="top" wrapText="1"/>
    </xf>
    <xf numFmtId="0" fontId="24" fillId="0" borderId="6" xfId="0" applyFont="1" applyBorder="1" applyAlignment="1">
      <alignment vertical="top" wrapText="1"/>
    </xf>
    <xf numFmtId="0" fontId="0" fillId="0" borderId="6" xfId="0" applyBorder="1" applyAlignment="1">
      <alignment vertical="top" wrapText="1"/>
    </xf>
    <xf numFmtId="0" fontId="24"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24" fillId="2" borderId="3"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cellXfs>
  <cellStyles count="1">
    <cellStyle name="Standard" xfId="0" builtinId="0"/>
  </cellStyles>
  <dxfs count="7">
    <dxf>
      <fill>
        <patternFill>
          <bgColor rgb="FF00B0F0"/>
        </patternFill>
      </fill>
    </dxf>
    <dxf>
      <font>
        <color auto="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0000"/>
        </patternFill>
      </fill>
    </dxf>
    <dxf>
      <font>
        <color auto="1"/>
      </font>
      <fill>
        <patternFill>
          <bgColor rgb="FF92D050"/>
        </patternFill>
      </fill>
    </dxf>
  </dxfs>
  <tableStyles count="0" defaultTableStyle="TableStyleMedium2"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E~1\AppData\Local\Temp\Notenrechner_Profil_E_20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rofil"/>
    </sheetNames>
    <sheetDataSet>
      <sheetData sheetId="0">
        <row r="37">
          <cell r="A37">
            <v>1</v>
          </cell>
        </row>
        <row r="38">
          <cell r="A38">
            <v>1.5</v>
          </cell>
        </row>
        <row r="39">
          <cell r="A39">
            <v>2</v>
          </cell>
        </row>
        <row r="40">
          <cell r="A40">
            <v>2.5</v>
          </cell>
        </row>
        <row r="41">
          <cell r="A41">
            <v>3</v>
          </cell>
        </row>
        <row r="42">
          <cell r="A42">
            <v>3.5</v>
          </cell>
        </row>
        <row r="43">
          <cell r="A43">
            <v>4</v>
          </cell>
        </row>
        <row r="44">
          <cell r="A44">
            <v>4.5</v>
          </cell>
        </row>
        <row r="45">
          <cell r="A45">
            <v>5</v>
          </cell>
        </row>
        <row r="46">
          <cell r="A46">
            <v>5.5</v>
          </cell>
        </row>
        <row r="47">
          <cell r="A47">
            <v>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showGridLines="0" showRowColHeaders="0" tabSelected="1" topLeftCell="A2" zoomScale="85" zoomScaleNormal="85" workbookViewId="0">
      <selection activeCell="K10" sqref="K10:M10"/>
    </sheetView>
  </sheetViews>
  <sheetFormatPr baseColWidth="10" defaultColWidth="20" defaultRowHeight="14.25"/>
  <cols>
    <col min="1" max="1" width="33.140625" style="9" customWidth="1"/>
    <col min="2" max="2" width="1.85546875" style="10" customWidth="1"/>
    <col min="3" max="3" width="7.7109375" style="11" customWidth="1"/>
    <col min="4" max="4" width="1.7109375" style="11" customWidth="1"/>
    <col min="5" max="5" width="7.7109375" style="11" customWidth="1"/>
    <col min="6" max="6" width="1.7109375" style="11" customWidth="1"/>
    <col min="7" max="7" width="7.7109375" style="11" customWidth="1"/>
    <col min="8" max="8" width="1.7109375" style="10" customWidth="1"/>
    <col min="9" max="9" width="7.7109375" style="11" customWidth="1"/>
    <col min="10" max="10" width="1.7109375" style="10" customWidth="1"/>
    <col min="11" max="11" width="7.7109375" style="11" customWidth="1"/>
    <col min="12" max="12" width="1.7109375" style="11" customWidth="1"/>
    <col min="13" max="13" width="7.7109375" style="10" customWidth="1"/>
    <col min="14" max="14" width="1.7109375" style="10" customWidth="1"/>
    <col min="15" max="15" width="7" style="11" customWidth="1"/>
    <col min="16" max="16" width="1.140625" style="11" customWidth="1"/>
    <col min="17" max="17" width="7" style="11" customWidth="1"/>
    <col min="18" max="18" width="1.7109375" style="11" customWidth="1"/>
    <col min="19" max="19" width="7" style="10" customWidth="1"/>
    <col min="20" max="20" width="1.7109375" style="10" customWidth="1"/>
    <col min="21" max="21" width="8" style="10" hidden="1" customWidth="1"/>
    <col min="22" max="22" width="14.7109375" style="10" customWidth="1"/>
    <col min="23" max="23" width="1.85546875" style="10" customWidth="1"/>
    <col min="24" max="24" width="2.85546875" style="32" hidden="1" customWidth="1"/>
    <col min="25" max="25" width="2.85546875" style="11" customWidth="1"/>
    <col min="26" max="26" width="4.140625" style="11" customWidth="1"/>
    <col min="27" max="27" width="20" style="11"/>
    <col min="28" max="28" width="24.7109375" style="11" customWidth="1"/>
    <col min="29" max="16384" width="20" style="11"/>
  </cols>
  <sheetData>
    <row r="1" spans="1:25" ht="6" hidden="1" customHeight="1">
      <c r="N1" s="38"/>
      <c r="O1" s="38"/>
      <c r="P1" s="38"/>
      <c r="Q1" s="38"/>
      <c r="R1" s="38"/>
      <c r="S1" s="38"/>
      <c r="T1" s="38"/>
      <c r="U1" s="38"/>
      <c r="V1" s="38"/>
      <c r="W1" s="38"/>
      <c r="X1" s="45"/>
    </row>
    <row r="2" spans="1:25" ht="21" customHeight="1">
      <c r="A2" s="98" t="s">
        <v>65</v>
      </c>
      <c r="B2" s="99"/>
      <c r="C2" s="99"/>
      <c r="D2" s="99"/>
      <c r="E2" s="99"/>
      <c r="F2" s="99"/>
      <c r="G2" s="99"/>
      <c r="H2" s="99"/>
      <c r="I2" s="99"/>
      <c r="J2" s="99"/>
      <c r="K2" s="99"/>
      <c r="L2" s="99"/>
      <c r="M2" s="99"/>
      <c r="N2" s="58"/>
      <c r="O2" s="100" t="s">
        <v>62</v>
      </c>
      <c r="P2" s="101"/>
      <c r="Q2" s="101"/>
      <c r="R2" s="101"/>
      <c r="S2" s="101"/>
      <c r="T2" s="101"/>
      <c r="U2" s="101"/>
      <c r="V2" s="101"/>
      <c r="W2" s="39"/>
      <c r="X2" s="39"/>
    </row>
    <row r="3" spans="1:25" ht="6.75" hidden="1" customHeight="1">
      <c r="N3" s="38"/>
      <c r="O3" s="38"/>
      <c r="P3" s="38"/>
      <c r="Q3" s="38"/>
      <c r="R3" s="38"/>
      <c r="S3" s="38"/>
      <c r="T3" s="38"/>
      <c r="U3" s="38"/>
      <c r="V3" s="38"/>
      <c r="W3" s="38"/>
      <c r="X3" s="45"/>
    </row>
    <row r="4" spans="1:25" ht="4.5" hidden="1" customHeight="1">
      <c r="N4" s="38"/>
      <c r="O4" s="10"/>
      <c r="P4" s="10"/>
      <c r="Q4" s="10"/>
      <c r="R4" s="10"/>
      <c r="T4" s="38"/>
      <c r="U4" s="38"/>
      <c r="V4" s="38"/>
      <c r="W4" s="38"/>
      <c r="X4" s="45"/>
    </row>
    <row r="5" spans="1:25" s="12" customFormat="1" ht="26.25">
      <c r="A5" s="93" t="s">
        <v>83</v>
      </c>
      <c r="B5" s="13"/>
      <c r="C5" s="117" t="s">
        <v>48</v>
      </c>
      <c r="D5" s="117"/>
      <c r="E5" s="117"/>
      <c r="F5" s="14"/>
      <c r="G5" s="117" t="s">
        <v>49</v>
      </c>
      <c r="H5" s="117"/>
      <c r="I5" s="117"/>
      <c r="J5" s="15"/>
      <c r="K5" s="118" t="s">
        <v>50</v>
      </c>
      <c r="L5" s="118"/>
      <c r="M5" s="118"/>
      <c r="N5" s="15"/>
      <c r="O5" s="119" t="s">
        <v>51</v>
      </c>
      <c r="P5" s="119"/>
      <c r="Q5" s="119"/>
      <c r="R5" s="119"/>
      <c r="S5" s="119"/>
      <c r="T5" s="46"/>
      <c r="U5" s="16" t="s">
        <v>13</v>
      </c>
      <c r="V5" s="33" t="s">
        <v>52</v>
      </c>
      <c r="W5" s="55"/>
      <c r="X5" s="34" t="s">
        <v>53</v>
      </c>
    </row>
    <row r="6" spans="1:25" s="9" customFormat="1" ht="29.25" customHeight="1">
      <c r="A6" s="12"/>
      <c r="B6" s="15"/>
      <c r="C6" s="17" t="s">
        <v>54</v>
      </c>
      <c r="E6" s="17" t="s">
        <v>55</v>
      </c>
      <c r="G6" s="17" t="s">
        <v>56</v>
      </c>
      <c r="H6" s="18"/>
      <c r="I6" s="17" t="s">
        <v>57</v>
      </c>
      <c r="J6" s="18"/>
      <c r="K6" s="115" t="s">
        <v>58</v>
      </c>
      <c r="L6" s="110"/>
      <c r="M6" s="110"/>
      <c r="N6" s="18"/>
      <c r="O6" s="19" t="s">
        <v>59</v>
      </c>
      <c r="P6" s="19"/>
      <c r="Q6" s="116" t="s">
        <v>50</v>
      </c>
      <c r="R6" s="110"/>
      <c r="S6" s="110"/>
      <c r="T6" s="40"/>
      <c r="U6" s="20"/>
      <c r="V6" s="40"/>
      <c r="W6" s="40"/>
      <c r="X6" s="53"/>
    </row>
    <row r="7" spans="1:25" ht="4.5" customHeight="1" thickBot="1">
      <c r="A7" s="12"/>
      <c r="B7" s="21"/>
      <c r="C7" s="22"/>
      <c r="D7" s="23"/>
      <c r="E7" s="22"/>
      <c r="F7" s="23"/>
      <c r="G7" s="22"/>
      <c r="H7" s="21"/>
      <c r="I7" s="22"/>
      <c r="J7" s="24"/>
      <c r="K7" s="22"/>
      <c r="L7" s="22"/>
      <c r="M7" s="25"/>
      <c r="N7" s="24"/>
      <c r="O7" s="25"/>
      <c r="P7" s="25"/>
      <c r="Q7" s="25"/>
      <c r="R7" s="25"/>
      <c r="S7" s="25"/>
      <c r="T7" s="41"/>
      <c r="U7" s="26"/>
      <c r="V7" s="41"/>
      <c r="W7" s="41"/>
      <c r="X7" s="48"/>
    </row>
    <row r="8" spans="1:25" s="10" customFormat="1" ht="16.5" customHeight="1" thickTop="1" thickBot="1">
      <c r="A8" s="36" t="s">
        <v>84</v>
      </c>
      <c r="B8" s="21"/>
      <c r="C8" s="25"/>
      <c r="D8" s="23"/>
      <c r="E8" s="25"/>
      <c r="F8" s="23"/>
      <c r="G8" s="25"/>
      <c r="H8" s="21"/>
      <c r="I8" s="25"/>
      <c r="J8" s="21"/>
      <c r="K8" s="102"/>
      <c r="L8" s="103"/>
      <c r="M8" s="104"/>
      <c r="N8" s="21"/>
      <c r="O8" s="25"/>
      <c r="P8" s="25"/>
      <c r="Q8" s="105" t="str">
        <f>IF(ISNUMBER(K8),K8,"--")</f>
        <v>--</v>
      </c>
      <c r="R8" s="106"/>
      <c r="S8" s="106"/>
      <c r="T8" s="42"/>
      <c r="U8" s="27">
        <v>0.5</v>
      </c>
      <c r="V8" s="42"/>
      <c r="W8" s="42"/>
      <c r="X8" s="112" t="s">
        <v>94</v>
      </c>
    </row>
    <row r="9" spans="1:25" ht="3.75" customHeight="1" thickTop="1" thickBot="1">
      <c r="A9" s="28"/>
      <c r="B9" s="21"/>
      <c r="C9" s="22"/>
      <c r="D9" s="23"/>
      <c r="E9" s="22"/>
      <c r="F9" s="23"/>
      <c r="G9" s="22"/>
      <c r="H9" s="21"/>
      <c r="I9" s="22"/>
      <c r="J9" s="24"/>
      <c r="K9" s="22"/>
      <c r="L9" s="22"/>
      <c r="M9" s="25"/>
      <c r="N9" s="24"/>
      <c r="O9" s="25"/>
      <c r="P9" s="25"/>
      <c r="Q9" s="25"/>
      <c r="R9" s="25"/>
      <c r="S9" s="25"/>
      <c r="T9" s="41"/>
      <c r="U9" s="26"/>
      <c r="V9" s="41"/>
      <c r="W9" s="41"/>
      <c r="X9" s="113"/>
    </row>
    <row r="10" spans="1:25" s="10" customFormat="1" ht="16.5" thickTop="1" thickBot="1">
      <c r="A10" s="36" t="s">
        <v>85</v>
      </c>
      <c r="B10" s="21"/>
      <c r="C10" s="25"/>
      <c r="D10" s="21"/>
      <c r="E10" s="25"/>
      <c r="F10" s="21"/>
      <c r="G10" s="25"/>
      <c r="H10" s="21"/>
      <c r="I10" s="25"/>
      <c r="J10" s="24"/>
      <c r="K10" s="102"/>
      <c r="L10" s="103"/>
      <c r="M10" s="104"/>
      <c r="N10" s="24"/>
      <c r="O10" s="25"/>
      <c r="P10" s="25"/>
      <c r="Q10" s="105" t="str">
        <f>IF(ISNUMBER(K10),K10,"--")</f>
        <v>--</v>
      </c>
      <c r="R10" s="106"/>
      <c r="S10" s="106"/>
      <c r="T10" s="41"/>
      <c r="U10" s="27">
        <v>0.2</v>
      </c>
      <c r="V10" s="41"/>
      <c r="W10" s="41"/>
      <c r="X10" s="113"/>
    </row>
    <row r="11" spans="1:25" ht="3.75" customHeight="1" thickTop="1" thickBot="1">
      <c r="A11" s="28"/>
      <c r="B11" s="21"/>
      <c r="C11" s="22"/>
      <c r="D11" s="23"/>
      <c r="E11" s="22"/>
      <c r="F11" s="23"/>
      <c r="G11" s="22"/>
      <c r="H11" s="21"/>
      <c r="I11" s="22"/>
      <c r="J11" s="24"/>
      <c r="K11" s="22"/>
      <c r="L11" s="22"/>
      <c r="M11" s="25"/>
      <c r="N11" s="24"/>
      <c r="O11" s="25"/>
      <c r="P11" s="25"/>
      <c r="Q11" s="25"/>
      <c r="R11" s="25"/>
      <c r="S11" s="25"/>
      <c r="T11" s="41"/>
      <c r="U11" s="26"/>
      <c r="V11" s="41"/>
      <c r="W11" s="41"/>
      <c r="X11" s="113"/>
    </row>
    <row r="12" spans="1:25" s="10" customFormat="1" ht="30.75" customHeight="1" thickTop="1" thickBot="1">
      <c r="A12" s="37" t="s">
        <v>86</v>
      </c>
      <c r="B12" s="21"/>
      <c r="C12" s="57"/>
      <c r="D12" s="21"/>
      <c r="E12" s="25"/>
      <c r="F12" s="21"/>
      <c r="G12" s="25"/>
      <c r="H12" s="21"/>
      <c r="I12" s="25"/>
      <c r="J12" s="24"/>
      <c r="K12" s="30"/>
      <c r="L12" s="29"/>
      <c r="M12" s="30"/>
      <c r="N12" s="24"/>
      <c r="O12" s="25"/>
      <c r="P12" s="25"/>
      <c r="Q12" s="105" t="str">
        <f>IF(ISNUMBER(C12),C12,"--")</f>
        <v>--</v>
      </c>
      <c r="R12" s="106"/>
      <c r="S12" s="106"/>
      <c r="T12" s="41"/>
      <c r="U12" s="27">
        <v>0.1</v>
      </c>
      <c r="V12" s="41"/>
      <c r="W12" s="41"/>
      <c r="X12" s="113"/>
    </row>
    <row r="13" spans="1:25" ht="4.5" customHeight="1" thickTop="1" thickBot="1">
      <c r="A13" s="28"/>
      <c r="B13" s="21"/>
      <c r="C13" s="22"/>
      <c r="D13" s="23"/>
      <c r="E13" s="22"/>
      <c r="F13" s="23"/>
      <c r="G13" s="22"/>
      <c r="H13" s="21"/>
      <c r="I13" s="22"/>
      <c r="J13" s="24"/>
      <c r="K13" s="25"/>
      <c r="L13" s="25"/>
      <c r="M13" s="25"/>
      <c r="N13" s="24"/>
      <c r="O13" s="25"/>
      <c r="P13" s="25"/>
      <c r="Q13" s="25"/>
      <c r="R13" s="25"/>
      <c r="T13" s="41"/>
      <c r="U13" s="26"/>
      <c r="V13" s="41"/>
      <c r="W13" s="41"/>
      <c r="X13" s="114"/>
    </row>
    <row r="14" spans="1:25" ht="27" thickTop="1" thickBot="1">
      <c r="A14" s="37" t="s">
        <v>87</v>
      </c>
      <c r="B14" s="21"/>
      <c r="C14" s="25"/>
      <c r="D14" s="23"/>
      <c r="E14" s="25"/>
      <c r="F14" s="23"/>
      <c r="G14" s="25"/>
      <c r="H14" s="21"/>
      <c r="I14" s="25"/>
      <c r="J14" s="24"/>
      <c r="K14" s="102"/>
      <c r="L14" s="103"/>
      <c r="M14" s="104"/>
      <c r="N14" s="24"/>
      <c r="O14" s="25"/>
      <c r="P14" s="25"/>
      <c r="Q14" s="105" t="str">
        <f>IF(ISNUMBER(K14),K14,"--")</f>
        <v>--</v>
      </c>
      <c r="R14" s="106"/>
      <c r="S14" s="106"/>
      <c r="T14" s="41"/>
      <c r="U14" s="27">
        <v>0.2</v>
      </c>
      <c r="V14" s="54" t="str">
        <f>IF(COUNT(Q8:Q14)=4,ROUND(SUMPRODUCT(Q8:Q14,U8:U14),1),"--")</f>
        <v>--</v>
      </c>
      <c r="W14" s="43"/>
      <c r="X14" s="114"/>
      <c r="Y14" s="30"/>
    </row>
    <row r="15" spans="1:25" ht="5.25" customHeight="1" thickTop="1" thickBot="1">
      <c r="A15" s="28"/>
      <c r="B15" s="21"/>
      <c r="C15" s="22"/>
      <c r="D15" s="23"/>
      <c r="E15" s="22"/>
      <c r="F15" s="23"/>
      <c r="G15" s="22"/>
      <c r="H15" s="21"/>
      <c r="I15" s="22"/>
      <c r="J15" s="24"/>
      <c r="K15" s="25"/>
      <c r="L15" s="25"/>
      <c r="M15" s="25"/>
      <c r="N15" s="24"/>
      <c r="O15" s="25"/>
      <c r="P15" s="25"/>
      <c r="Q15" s="25"/>
      <c r="R15" s="25"/>
      <c r="T15" s="41"/>
      <c r="U15" s="26"/>
      <c r="V15" s="41"/>
      <c r="W15" s="41"/>
      <c r="X15" s="48"/>
      <c r="Y15" s="10"/>
    </row>
    <row r="16" spans="1:25" s="10" customFormat="1" ht="16.5" thickTop="1" thickBot="1">
      <c r="A16" s="36" t="s">
        <v>88</v>
      </c>
      <c r="B16" s="21"/>
      <c r="C16" s="25"/>
      <c r="D16" s="21"/>
      <c r="E16" s="25"/>
      <c r="F16" s="21"/>
      <c r="G16" s="57"/>
      <c r="H16" s="21"/>
      <c r="I16" s="57"/>
      <c r="J16" s="24"/>
      <c r="K16" s="102"/>
      <c r="L16" s="103"/>
      <c r="M16" s="104"/>
      <c r="N16" s="24"/>
      <c r="O16" s="54" t="str">
        <f>IF(COUNT(G16,I16)=2,ROUND(2*AVERAGE(G16,I16),0)/2,"--")</f>
        <v>--</v>
      </c>
      <c r="P16" s="25"/>
      <c r="Q16" s="105" t="str">
        <f>IF(ISNUMBER(K16),K16,"--")</f>
        <v>--</v>
      </c>
      <c r="R16" s="111"/>
      <c r="S16" s="111"/>
      <c r="T16" s="41"/>
      <c r="U16" s="27">
        <v>1</v>
      </c>
      <c r="V16" s="54" t="str">
        <f>IF(COUNT(O16:S16)=2,ROUND(AVERAGE(O16:S16),1),"--")</f>
        <v>--</v>
      </c>
      <c r="W16" s="43"/>
      <c r="X16" s="35" t="s">
        <v>26</v>
      </c>
      <c r="Y16" s="94"/>
    </row>
    <row r="17" spans="1:28" ht="4.5" customHeight="1" thickTop="1" thickBot="1">
      <c r="A17" s="28"/>
      <c r="B17" s="21"/>
      <c r="C17" s="22"/>
      <c r="D17" s="23"/>
      <c r="E17" s="22"/>
      <c r="F17" s="23"/>
      <c r="G17" s="22"/>
      <c r="H17" s="21"/>
      <c r="I17" s="22"/>
      <c r="J17" s="24"/>
      <c r="K17" s="22"/>
      <c r="L17" s="22"/>
      <c r="M17" s="25"/>
      <c r="N17" s="24"/>
      <c r="O17" s="25"/>
      <c r="P17" s="25"/>
      <c r="Q17" s="25"/>
      <c r="R17" s="25"/>
      <c r="S17" s="25"/>
      <c r="T17" s="41"/>
      <c r="U17" s="26"/>
      <c r="V17" s="41"/>
      <c r="W17" s="41"/>
      <c r="X17" s="48"/>
    </row>
    <row r="18" spans="1:28" ht="16.5" customHeight="1" thickTop="1" thickBot="1">
      <c r="A18" s="36" t="s">
        <v>89</v>
      </c>
      <c r="B18" s="21"/>
      <c r="C18" s="25"/>
      <c r="D18" s="23"/>
      <c r="E18" s="25"/>
      <c r="F18" s="23"/>
      <c r="G18" s="57"/>
      <c r="H18" s="21"/>
      <c r="I18" s="57"/>
      <c r="J18" s="24"/>
      <c r="K18" s="57"/>
      <c r="L18" s="25"/>
      <c r="M18" s="57"/>
      <c r="N18" s="24"/>
      <c r="O18" s="54" t="str">
        <f>IF(COUNT(G18,I18)=2,ROUND(2*AVERAGE(G18,I18),0)/2,"--")</f>
        <v>--</v>
      </c>
      <c r="P18" s="25"/>
      <c r="Q18" s="54" t="str">
        <f>IF(ISNUMBER(K18),K18,"--")</f>
        <v>--</v>
      </c>
      <c r="R18" s="25"/>
      <c r="S18" s="54" t="str">
        <f>IF(ISNUMBER(M18),M18,"--")</f>
        <v>--</v>
      </c>
      <c r="T18" s="41"/>
      <c r="U18" s="27">
        <v>1</v>
      </c>
      <c r="V18" s="54" t="str">
        <f>IF(COUNT(O18,Q18,S18)=3,ROUND(AVERAGE(O18,Q18,S18),1),"--")</f>
        <v>--</v>
      </c>
      <c r="W18" s="43"/>
      <c r="X18" s="35" t="s">
        <v>26</v>
      </c>
    </row>
    <row r="19" spans="1:28" ht="3.75" customHeight="1" thickTop="1" thickBot="1">
      <c r="A19" s="28"/>
      <c r="B19" s="21"/>
      <c r="C19" s="22"/>
      <c r="D19" s="23"/>
      <c r="E19" s="22"/>
      <c r="F19" s="23"/>
      <c r="G19" s="22"/>
      <c r="H19" s="21"/>
      <c r="I19" s="22"/>
      <c r="J19" s="24"/>
      <c r="K19" s="22"/>
      <c r="L19" s="22"/>
      <c r="M19" s="25"/>
      <c r="N19" s="24"/>
      <c r="O19" s="25"/>
      <c r="P19" s="25"/>
      <c r="Q19" s="25"/>
      <c r="R19" s="25"/>
      <c r="S19" s="25"/>
      <c r="T19" s="41"/>
      <c r="U19" s="26"/>
      <c r="V19" s="44"/>
      <c r="W19" s="44"/>
      <c r="X19" s="48"/>
    </row>
    <row r="20" spans="1:28" ht="16.5" thickTop="1" thickBot="1">
      <c r="A20" s="36" t="s">
        <v>90</v>
      </c>
      <c r="B20" s="21"/>
      <c r="C20" s="25"/>
      <c r="D20" s="23"/>
      <c r="E20" s="25"/>
      <c r="F20" s="23"/>
      <c r="G20" s="57"/>
      <c r="H20" s="21"/>
      <c r="I20" s="57"/>
      <c r="J20" s="24"/>
      <c r="K20" s="102"/>
      <c r="L20" s="103"/>
      <c r="M20" s="104"/>
      <c r="N20" s="24"/>
      <c r="O20" s="54" t="str">
        <f>IF(COUNT(G20,I20)=2,ROUND(2*AVERAGE(G20,I20),0)/2,"--")</f>
        <v>--</v>
      </c>
      <c r="P20" s="25"/>
      <c r="Q20" s="105" t="str">
        <f>IF(ISNUMBER(K20),K20,"--")</f>
        <v>--</v>
      </c>
      <c r="R20" s="105"/>
      <c r="S20" s="105"/>
      <c r="T20" s="41"/>
      <c r="U20" s="27">
        <v>1</v>
      </c>
      <c r="V20" s="54" t="str">
        <f>IF(COUNT(O20,Q20)=2,ROUND(AVERAGE(O20,Q20),1),"--")</f>
        <v>--</v>
      </c>
      <c r="W20" s="43"/>
      <c r="X20" s="35" t="s">
        <v>26</v>
      </c>
    </row>
    <row r="21" spans="1:28" ht="3.75" customHeight="1" thickTop="1" thickBot="1">
      <c r="A21" s="28"/>
      <c r="B21" s="21"/>
      <c r="C21" s="22"/>
      <c r="D21" s="23"/>
      <c r="E21" s="22"/>
      <c r="F21" s="23"/>
      <c r="G21" s="22"/>
      <c r="H21" s="21"/>
      <c r="I21" s="22"/>
      <c r="J21" s="24"/>
      <c r="K21" s="25"/>
      <c r="L21" s="25"/>
      <c r="M21" s="25"/>
      <c r="N21" s="24"/>
      <c r="O21" s="25"/>
      <c r="P21" s="25"/>
      <c r="Q21" s="25"/>
      <c r="R21" s="25"/>
      <c r="T21" s="41"/>
      <c r="U21" s="26"/>
      <c r="V21" s="44"/>
      <c r="W21" s="44"/>
      <c r="X21" s="48"/>
    </row>
    <row r="22" spans="1:28" ht="16.5" thickTop="1" thickBot="1">
      <c r="A22" s="36" t="s">
        <v>91</v>
      </c>
      <c r="B22" s="21"/>
      <c r="C22" s="25"/>
      <c r="D22" s="29"/>
      <c r="E22" s="25"/>
      <c r="F22" s="29"/>
      <c r="G22" s="57"/>
      <c r="H22" s="29"/>
      <c r="I22" s="57"/>
      <c r="J22" s="29"/>
      <c r="K22" s="30"/>
      <c r="L22" s="29">
        <v>4</v>
      </c>
      <c r="M22" s="30"/>
      <c r="N22" s="29"/>
      <c r="O22" s="54" t="str">
        <f>IF(COUNT(G22,I22)=2,ROUND(2*AVERAGE(G22,I22),0)/2,"--")</f>
        <v>--</v>
      </c>
      <c r="P22" s="30"/>
      <c r="Q22" s="30"/>
      <c r="R22" s="29"/>
      <c r="S22" s="30"/>
      <c r="T22" s="47"/>
      <c r="U22" s="27">
        <v>1</v>
      </c>
      <c r="V22" s="54" t="str">
        <f>IF(ISNUMBER(O22),O22,"--")</f>
        <v>--</v>
      </c>
      <c r="W22" s="43"/>
      <c r="X22" s="35" t="s">
        <v>26</v>
      </c>
    </row>
    <row r="23" spans="1:28" ht="3" customHeight="1" thickTop="1">
      <c r="A23" s="28"/>
      <c r="B23" s="21"/>
      <c r="C23" s="22"/>
      <c r="D23" s="22"/>
      <c r="E23" s="25"/>
      <c r="F23" s="24"/>
      <c r="G23" s="22"/>
      <c r="H23" s="22"/>
      <c r="I23" s="25"/>
      <c r="J23" s="24"/>
      <c r="K23" s="22"/>
      <c r="L23" s="22"/>
      <c r="M23" s="25"/>
      <c r="N23" s="24"/>
      <c r="O23" s="25"/>
      <c r="P23" s="25"/>
      <c r="Q23" s="25"/>
      <c r="R23" s="25"/>
      <c r="S23" s="25"/>
      <c r="T23" s="41"/>
      <c r="U23" s="26"/>
      <c r="V23" s="41"/>
      <c r="W23" s="41"/>
      <c r="X23" s="48"/>
    </row>
    <row r="24" spans="1:28" ht="2.25" customHeight="1">
      <c r="A24" s="18"/>
      <c r="B24" s="21"/>
      <c r="C24" s="22"/>
      <c r="D24" s="23"/>
      <c r="E24" s="22"/>
      <c r="F24" s="23"/>
      <c r="G24" s="22"/>
      <c r="H24" s="21"/>
      <c r="I24" s="22"/>
      <c r="J24" s="24"/>
      <c r="K24" s="25"/>
      <c r="L24" s="25"/>
      <c r="M24" s="25"/>
      <c r="N24" s="41"/>
      <c r="O24" s="44"/>
      <c r="P24" s="44"/>
      <c r="Q24" s="44"/>
      <c r="R24" s="44"/>
      <c r="S24" s="44"/>
      <c r="T24" s="41"/>
      <c r="U24" s="26"/>
      <c r="V24" s="41"/>
      <c r="W24" s="41"/>
      <c r="X24" s="48"/>
    </row>
    <row r="25" spans="1:28" ht="3" customHeight="1">
      <c r="A25" s="18"/>
      <c r="B25" s="21"/>
      <c r="C25" s="25"/>
      <c r="D25" s="21"/>
      <c r="E25" s="25"/>
      <c r="F25" s="21"/>
      <c r="G25" s="25"/>
      <c r="H25" s="21"/>
      <c r="I25" s="25"/>
      <c r="J25" s="24"/>
      <c r="K25" s="31"/>
      <c r="L25" s="31"/>
      <c r="M25" s="31"/>
      <c r="N25" s="50"/>
      <c r="O25" s="51"/>
      <c r="P25" s="51"/>
      <c r="Q25" s="51"/>
      <c r="R25" s="51"/>
      <c r="S25" s="52"/>
      <c r="T25" s="41"/>
      <c r="U25" s="26"/>
      <c r="V25" s="45"/>
      <c r="W25" s="45"/>
      <c r="X25" s="48"/>
    </row>
    <row r="26" spans="1:28" s="10" customFormat="1" ht="26.25" customHeight="1">
      <c r="A26" s="18"/>
      <c r="B26" s="21"/>
      <c r="C26" s="25"/>
      <c r="D26" s="21"/>
      <c r="E26" s="25"/>
      <c r="F26" s="21"/>
      <c r="G26" s="25"/>
      <c r="H26" s="21"/>
      <c r="I26" s="25"/>
      <c r="J26" s="24"/>
      <c r="K26" s="31"/>
      <c r="L26" s="31"/>
      <c r="M26" s="31"/>
      <c r="N26" s="38"/>
      <c r="O26" s="49"/>
      <c r="P26" s="49"/>
      <c r="Q26" s="49"/>
      <c r="R26" s="49"/>
      <c r="S26" s="49" t="s">
        <v>60</v>
      </c>
      <c r="T26" s="44"/>
      <c r="U26" s="26"/>
      <c r="V26" s="92" t="str">
        <f>IF(COUNT(V14:V22)=5,ROUND(AVERAGE(V14,V14,V14:V22),1),"--")</f>
        <v>--</v>
      </c>
      <c r="W26" s="43"/>
      <c r="X26" s="48"/>
    </row>
    <row r="27" spans="1:28" s="10" customFormat="1" ht="13.5" customHeight="1" thickBot="1">
      <c r="A27" s="18" t="s">
        <v>61</v>
      </c>
      <c r="B27" s="21"/>
      <c r="C27" s="25"/>
      <c r="D27" s="21"/>
      <c r="E27" s="25"/>
      <c r="F27" s="21"/>
      <c r="G27" s="25"/>
      <c r="H27" s="21"/>
      <c r="I27" s="25"/>
      <c r="J27" s="24"/>
      <c r="K27" s="25"/>
      <c r="L27" s="25"/>
      <c r="M27" s="25"/>
      <c r="N27" s="41"/>
      <c r="O27" s="44"/>
      <c r="P27" s="44"/>
      <c r="Q27" s="44"/>
      <c r="R27" s="44"/>
      <c r="S27" s="44"/>
      <c r="T27" s="41"/>
      <c r="U27" s="26"/>
      <c r="V27" s="41"/>
      <c r="W27" s="41"/>
      <c r="X27" s="48"/>
    </row>
    <row r="28" spans="1:28" ht="19.5" customHeight="1" thickTop="1" thickBot="1">
      <c r="A28" s="36" t="s">
        <v>92</v>
      </c>
      <c r="B28" s="21"/>
      <c r="C28" s="25"/>
      <c r="D28" s="23"/>
      <c r="E28" s="25"/>
      <c r="F28" s="23"/>
      <c r="G28" s="57"/>
      <c r="H28" s="21"/>
      <c r="I28" s="57"/>
      <c r="J28" s="24"/>
      <c r="K28" s="102"/>
      <c r="L28" s="103"/>
      <c r="M28" s="104"/>
      <c r="N28" s="24"/>
      <c r="O28" s="54" t="str">
        <f>IF(COUNT(G28,I28)=2,ROUND(2*AVERAGE(G28,I28),0)/2,"--")</f>
        <v>--</v>
      </c>
      <c r="P28" s="25"/>
      <c r="Q28" s="105" t="str">
        <f>IF(ISNUMBER(K28),K28,"--")</f>
        <v>--</v>
      </c>
      <c r="R28" s="106"/>
      <c r="S28" s="106"/>
      <c r="T28" s="41"/>
      <c r="U28" s="27"/>
      <c r="V28" s="54" t="str">
        <f>IF(COUNT(O28,Q28)=2,ROUND(AVERAGE(O28,Q28),1),"--")</f>
        <v>--</v>
      </c>
      <c r="W28" s="43"/>
      <c r="X28" s="48"/>
    </row>
    <row r="29" spans="1:28" ht="9" customHeight="1" thickTop="1">
      <c r="A29" s="28"/>
      <c r="B29" s="21"/>
      <c r="C29" s="22"/>
      <c r="D29" s="23"/>
      <c r="E29" s="22"/>
      <c r="F29" s="23"/>
      <c r="G29" s="22"/>
      <c r="H29" s="21"/>
      <c r="I29" s="22"/>
      <c r="J29" s="24"/>
      <c r="K29" s="22"/>
      <c r="L29" s="22"/>
      <c r="M29" s="25"/>
      <c r="N29" s="24"/>
      <c r="O29" s="25"/>
      <c r="P29" s="25"/>
      <c r="Q29" s="25"/>
      <c r="R29" s="25"/>
      <c r="S29" s="25"/>
      <c r="T29" s="41"/>
      <c r="U29" s="26"/>
      <c r="V29" s="41"/>
      <c r="W29" s="41"/>
      <c r="X29" s="48"/>
    </row>
    <row r="30" spans="1:28" ht="15.75" customHeight="1">
      <c r="A30" s="95"/>
      <c r="B30" s="11"/>
      <c r="H30" s="11"/>
      <c r="J30" s="11"/>
      <c r="M30" s="11"/>
      <c r="N30" s="107" t="str">
        <f>IF(COUNT(V14,V16,V18,V20,V22,V28)&lt;6,"unvollständige Angaben",IF(V26&lt;3.99,"QV nicht bestanden; alle ungenügenden Qualifikations-bereiche müssen gemäss Rubrik Bestehensnorm wiederholt werden.",IF(V26&gt;3.99,"QV BESTANDEN")))</f>
        <v>unvollständige Angaben</v>
      </c>
      <c r="O30" s="108"/>
      <c r="P30" s="108"/>
      <c r="Q30" s="108"/>
      <c r="R30" s="108"/>
      <c r="S30" s="108"/>
      <c r="T30" s="108"/>
      <c r="U30" s="108"/>
      <c r="V30" s="108"/>
      <c r="W30" s="108"/>
      <c r="X30" s="108"/>
      <c r="AB30" s="56"/>
    </row>
    <row r="31" spans="1:28" ht="8.25" customHeight="1">
      <c r="A31" s="11"/>
      <c r="B31" s="11"/>
      <c r="H31" s="11"/>
      <c r="J31" s="11"/>
      <c r="M31" s="11"/>
      <c r="N31" s="109"/>
      <c r="O31" s="109"/>
      <c r="P31" s="109"/>
      <c r="Q31" s="109"/>
      <c r="R31" s="109"/>
      <c r="S31" s="109"/>
      <c r="T31" s="109"/>
      <c r="U31" s="109"/>
      <c r="V31" s="109"/>
      <c r="W31" s="109"/>
      <c r="X31" s="109"/>
    </row>
    <row r="32" spans="1:28" ht="7.5" customHeight="1">
      <c r="N32" s="109"/>
      <c r="O32" s="109"/>
      <c r="P32" s="109"/>
      <c r="Q32" s="109"/>
      <c r="R32" s="109"/>
      <c r="S32" s="109"/>
      <c r="T32" s="109"/>
      <c r="U32" s="109"/>
      <c r="V32" s="109"/>
      <c r="W32" s="109"/>
      <c r="X32" s="109"/>
    </row>
    <row r="33" spans="1:24" ht="6" customHeight="1">
      <c r="N33" s="110"/>
      <c r="O33" s="110"/>
      <c r="P33" s="110"/>
      <c r="Q33" s="110"/>
      <c r="R33" s="110"/>
      <c r="S33" s="110"/>
      <c r="T33" s="110"/>
      <c r="U33" s="110"/>
      <c r="V33" s="110"/>
      <c r="W33" s="110"/>
      <c r="X33" s="110"/>
    </row>
    <row r="34" spans="1:24" ht="6" customHeight="1">
      <c r="N34" s="110"/>
      <c r="O34" s="110"/>
      <c r="P34" s="110"/>
      <c r="Q34" s="110"/>
      <c r="R34" s="110"/>
      <c r="S34" s="110"/>
      <c r="T34" s="110"/>
      <c r="U34" s="110"/>
      <c r="V34" s="110"/>
      <c r="W34" s="110"/>
      <c r="X34" s="110"/>
    </row>
    <row r="35" spans="1:24" ht="48.75" customHeight="1">
      <c r="A35" s="12" t="s">
        <v>96</v>
      </c>
      <c r="N35" s="96" t="str">
        <f>IF(COUNT(V14,V16,V18,V20,V22,V28)&lt;6,"  ",IF(V26&gt;5.24,"Sie sind im Rang!","  "))</f>
        <v xml:space="preserve">  </v>
      </c>
      <c r="O35" s="97"/>
      <c r="P35" s="97"/>
      <c r="Q35" s="97"/>
      <c r="R35" s="97"/>
      <c r="S35" s="97"/>
      <c r="T35" s="97"/>
      <c r="U35" s="97"/>
      <c r="V35" s="97"/>
      <c r="W35" s="97"/>
    </row>
  </sheetData>
  <sheetProtection algorithmName="SHA-512" hashValue="EyjnuRo9zWt8dmjjbMw8XOH0T9UxAYfNvU1wKVGsoyy94DB1Aiub8xSPHM8CgD0zi4+n7fPnDWBulLT/T7BriA==" saltValue="elepz63KNOvRIQRLiGDbFw==" spinCount="100000" sheet="1" selectLockedCells="1"/>
  <mergeCells count="24">
    <mergeCell ref="Q12:S12"/>
    <mergeCell ref="K14:M14"/>
    <mergeCell ref="Q14:S14"/>
    <mergeCell ref="G5:I5"/>
    <mergeCell ref="K5:M5"/>
    <mergeCell ref="O5:S5"/>
    <mergeCell ref="K10:M10"/>
    <mergeCell ref="Q10:S10"/>
    <mergeCell ref="N35:W35"/>
    <mergeCell ref="A2:M2"/>
    <mergeCell ref="O2:V2"/>
    <mergeCell ref="K8:M8"/>
    <mergeCell ref="Q8:S8"/>
    <mergeCell ref="N30:X34"/>
    <mergeCell ref="K16:M16"/>
    <mergeCell ref="Q16:S16"/>
    <mergeCell ref="K20:M20"/>
    <mergeCell ref="Q20:S20"/>
    <mergeCell ref="K28:M28"/>
    <mergeCell ref="Q28:S28"/>
    <mergeCell ref="X8:X14"/>
    <mergeCell ref="K6:M6"/>
    <mergeCell ref="Q6:S6"/>
    <mergeCell ref="C5:E5"/>
  </mergeCells>
  <conditionalFormatting sqref="N30:X30">
    <cfRule type="containsText" dxfId="6" priority="6" operator="containsText" text="QV BESTANDEN">
      <formula>NOT(ISERROR(SEARCH("QV BESTANDEN",N30)))</formula>
    </cfRule>
    <cfRule type="containsText" dxfId="5" priority="7" operator="containsText" text="QV NICHT BESTANDEN">
      <formula>NOT(ISERROR(SEARCH("QV NICHT BESTANDEN",N30)))</formula>
    </cfRule>
    <cfRule type="containsText" dxfId="4" priority="8" operator="containsText" text="QV BESTANDEN">
      <formula>NOT(ISERROR(SEARCH("QV BESTANDEN",N30)))</formula>
    </cfRule>
  </conditionalFormatting>
  <conditionalFormatting sqref="N35:W35">
    <cfRule type="containsText" dxfId="3" priority="2" operator="containsText" text="QV BESTANDEN">
      <formula>NOT(ISERROR(SEARCH("QV BESTANDEN",N35)))</formula>
    </cfRule>
    <cfRule type="containsText" dxfId="2" priority="3" operator="containsText" text="QV NICHT BESTANDEN">
      <formula>NOT(ISERROR(SEARCH("QV NICHT BESTANDEN",N35)))</formula>
    </cfRule>
    <cfRule type="containsText" dxfId="1" priority="4" operator="containsText" text="QV BESTANDEN">
      <formula>NOT(ISERROR(SEARCH("QV BESTANDEN",N35)))</formula>
    </cfRule>
    <cfRule type="containsText" dxfId="0" priority="1" operator="containsText" text="Sie sind im Rang!">
      <formula>NOT(ISERROR(SEARCH("Sie sind im Rang!",N35)))</formula>
    </cfRule>
  </conditionalFormatting>
  <dataValidations count="1">
    <dataValidation type="list" allowBlank="1" showInputMessage="1" showErrorMessage="1" errorTitle="Ungültige Note" error="Es können nur ganze oder halbe Noten von 1.0 bis 6.0 eingegeben werden." sqref="E14 C20 E20 C14 E28 G14 C18 E16 G12 E18 C28 I14 E12 C8 E8 G8 I8 C16 I12">
      <formula1>Notenwerte</formula1>
    </dataValidation>
  </dataValidations>
  <pageMargins left="0.70866141732283472" right="0.70866141732283472" top="0.78740157480314965" bottom="0.78740157480314965" header="0.31496062992125984" footer="0.31496062992125984"/>
  <pageSetup paperSize="9" scale="96"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showRowColHeaders="0" zoomScale="115" zoomScaleNormal="115" workbookViewId="0">
      <selection activeCell="F8" sqref="F8:F10"/>
    </sheetView>
  </sheetViews>
  <sheetFormatPr baseColWidth="10" defaultRowHeight="14.25"/>
  <cols>
    <col min="1" max="1" width="15.42578125" style="4" customWidth="1"/>
    <col min="2" max="2" width="20.85546875" style="4" customWidth="1"/>
    <col min="3" max="3" width="28.7109375" style="4" customWidth="1"/>
    <col min="4" max="4" width="20.5703125" style="4" customWidth="1"/>
    <col min="5" max="5" width="23.85546875" style="4" customWidth="1"/>
    <col min="6" max="6" width="58" style="4" customWidth="1"/>
    <col min="7" max="16384" width="11.42578125" style="4"/>
  </cols>
  <sheetData>
    <row r="1" spans="1:6" s="3" customFormat="1" ht="45">
      <c r="A1" s="59" t="s">
        <v>93</v>
      </c>
      <c r="B1" s="59" t="s">
        <v>11</v>
      </c>
      <c r="C1" s="59" t="s">
        <v>12</v>
      </c>
      <c r="D1" s="59" t="s">
        <v>13</v>
      </c>
      <c r="E1" s="59" t="s">
        <v>14</v>
      </c>
      <c r="F1" s="59" t="s">
        <v>15</v>
      </c>
    </row>
    <row r="2" spans="1:6" ht="21" customHeight="1">
      <c r="A2" s="122" t="s">
        <v>16</v>
      </c>
      <c r="B2" s="62" t="s">
        <v>0</v>
      </c>
      <c r="C2" s="62" t="s">
        <v>17</v>
      </c>
      <c r="D2" s="63" t="s">
        <v>18</v>
      </c>
      <c r="E2" s="123" t="s">
        <v>44</v>
      </c>
      <c r="F2" s="124" t="s">
        <v>94</v>
      </c>
    </row>
    <row r="3" spans="1:6" ht="35.25" customHeight="1">
      <c r="A3" s="122"/>
      <c r="B3" s="62" t="s">
        <v>19</v>
      </c>
      <c r="C3" s="62" t="s">
        <v>17</v>
      </c>
      <c r="D3" s="63" t="s">
        <v>20</v>
      </c>
      <c r="E3" s="123"/>
      <c r="F3" s="123"/>
    </row>
    <row r="4" spans="1:6" ht="45.75" customHeight="1">
      <c r="A4" s="122"/>
      <c r="B4" s="62" t="s">
        <v>21</v>
      </c>
      <c r="C4" s="62" t="s">
        <v>17</v>
      </c>
      <c r="D4" s="63" t="s">
        <v>22</v>
      </c>
      <c r="E4" s="123"/>
      <c r="F4" s="123"/>
    </row>
    <row r="5" spans="1:6" ht="17.25" customHeight="1">
      <c r="A5" s="122"/>
      <c r="B5" s="62" t="s">
        <v>23</v>
      </c>
      <c r="C5" s="62" t="s">
        <v>17</v>
      </c>
      <c r="D5" s="63" t="s">
        <v>20</v>
      </c>
      <c r="E5" s="123"/>
      <c r="F5" s="123"/>
    </row>
    <row r="6" spans="1:6" ht="18" customHeight="1">
      <c r="A6" s="125" t="s">
        <v>63</v>
      </c>
      <c r="B6" s="60" t="s">
        <v>1</v>
      </c>
      <c r="C6" s="60" t="s">
        <v>17</v>
      </c>
      <c r="D6" s="61" t="s">
        <v>22</v>
      </c>
      <c r="E6" s="126" t="s">
        <v>42</v>
      </c>
      <c r="F6" s="127" t="s">
        <v>26</v>
      </c>
    </row>
    <row r="7" spans="1:6" ht="67.5" customHeight="1">
      <c r="A7" s="125"/>
      <c r="B7" s="60" t="s">
        <v>72</v>
      </c>
      <c r="C7" s="60" t="s">
        <v>17</v>
      </c>
      <c r="D7" s="61" t="s">
        <v>22</v>
      </c>
      <c r="E7" s="126"/>
      <c r="F7" s="127"/>
    </row>
    <row r="8" spans="1:6" ht="17.25" customHeight="1">
      <c r="A8" s="122" t="s">
        <v>24</v>
      </c>
      <c r="B8" s="62" t="s">
        <v>1</v>
      </c>
      <c r="C8" s="62" t="s">
        <v>17</v>
      </c>
      <c r="D8" s="63" t="s">
        <v>25</v>
      </c>
      <c r="E8" s="123" t="s">
        <v>43</v>
      </c>
      <c r="F8" s="124" t="s">
        <v>26</v>
      </c>
    </row>
    <row r="9" spans="1:6" ht="18" customHeight="1">
      <c r="A9" s="122"/>
      <c r="B9" s="62" t="s">
        <v>3</v>
      </c>
      <c r="C9" s="62" t="s">
        <v>17</v>
      </c>
      <c r="D9" s="63" t="s">
        <v>25</v>
      </c>
      <c r="E9" s="123"/>
      <c r="F9" s="123"/>
    </row>
    <row r="10" spans="1:6" ht="45.75" customHeight="1">
      <c r="A10" s="122"/>
      <c r="B10" s="62" t="s">
        <v>72</v>
      </c>
      <c r="C10" s="62" t="s">
        <v>17</v>
      </c>
      <c r="D10" s="63" t="s">
        <v>25</v>
      </c>
      <c r="E10" s="123"/>
      <c r="F10" s="123"/>
    </row>
    <row r="11" spans="1:6" ht="17.25" customHeight="1">
      <c r="A11" s="125" t="s">
        <v>8</v>
      </c>
      <c r="B11" s="60" t="s">
        <v>1</v>
      </c>
      <c r="C11" s="60" t="s">
        <v>17</v>
      </c>
      <c r="D11" s="61" t="s">
        <v>22</v>
      </c>
      <c r="E11" s="126" t="s">
        <v>42</v>
      </c>
      <c r="F11" s="127" t="s">
        <v>26</v>
      </c>
    </row>
    <row r="12" spans="1:6" ht="51" customHeight="1">
      <c r="A12" s="125"/>
      <c r="B12" s="60" t="s">
        <v>72</v>
      </c>
      <c r="C12" s="60" t="s">
        <v>17</v>
      </c>
      <c r="D12" s="61" t="s">
        <v>22</v>
      </c>
      <c r="E12" s="126"/>
      <c r="F12" s="127"/>
    </row>
    <row r="13" spans="1:6" ht="74.25" customHeight="1">
      <c r="A13" s="64" t="s">
        <v>27</v>
      </c>
      <c r="B13" s="62" t="s">
        <v>72</v>
      </c>
      <c r="C13" s="62" t="s">
        <v>17</v>
      </c>
      <c r="D13" s="63" t="s">
        <v>28</v>
      </c>
      <c r="E13" s="62" t="s">
        <v>17</v>
      </c>
      <c r="F13" s="65" t="s">
        <v>26</v>
      </c>
    </row>
    <row r="14" spans="1:6" s="6" customFormat="1" ht="19.5" customHeight="1">
      <c r="A14" s="120" t="s">
        <v>32</v>
      </c>
      <c r="B14" s="120"/>
      <c r="C14" s="120"/>
      <c r="D14" s="120"/>
      <c r="E14" s="120"/>
      <c r="F14" s="121"/>
    </row>
    <row r="15" spans="1:6" s="6" customFormat="1" ht="19.5" customHeight="1">
      <c r="A15" s="120" t="s">
        <v>33</v>
      </c>
      <c r="B15" s="120"/>
      <c r="C15" s="120"/>
      <c r="D15" s="120"/>
      <c r="E15" s="120"/>
      <c r="F15" s="121"/>
    </row>
    <row r="16" spans="1:6" ht="18" customHeight="1">
      <c r="A16" s="122" t="s">
        <v>29</v>
      </c>
      <c r="B16" s="62" t="s">
        <v>3</v>
      </c>
      <c r="C16" s="62" t="s">
        <v>17</v>
      </c>
      <c r="D16" s="63" t="s">
        <v>22</v>
      </c>
      <c r="E16" s="123" t="s">
        <v>45</v>
      </c>
      <c r="F16" s="124" t="s">
        <v>30</v>
      </c>
    </row>
    <row r="17" spans="1:6" ht="47.25" customHeight="1">
      <c r="A17" s="122"/>
      <c r="B17" s="62" t="s">
        <v>31</v>
      </c>
      <c r="C17" s="62" t="s">
        <v>17</v>
      </c>
      <c r="D17" s="63" t="s">
        <v>22</v>
      </c>
      <c r="E17" s="123"/>
      <c r="F17" s="124"/>
    </row>
    <row r="18" spans="1:6">
      <c r="A18" s="5"/>
      <c r="B18" s="6"/>
      <c r="C18" s="6"/>
      <c r="D18" s="5"/>
      <c r="E18" s="5"/>
      <c r="F18" s="7"/>
    </row>
    <row r="19" spans="1:6">
      <c r="E19" s="8"/>
    </row>
    <row r="20" spans="1:6">
      <c r="E20" s="8"/>
    </row>
    <row r="21" spans="1:6">
      <c r="E21" s="8"/>
    </row>
    <row r="22" spans="1:6">
      <c r="E22" s="8"/>
    </row>
    <row r="23" spans="1:6">
      <c r="E23" s="8"/>
    </row>
  </sheetData>
  <sheetProtection algorithmName="SHA-512" hashValue="b1u0ak1ENSn90rgmWiV7AsT8/HhGPsbBbROeH97gu0RFyLU8IEa3XnudyK1/nWEIvpT1mC7obl9m7j51d3Usnw==" saltValue="i5edb2BR6QWRoM8bsQAUtA==" spinCount="100000" sheet="1" objects="1" selectLockedCells="1" selectUnlockedCells="1"/>
  <mergeCells count="17">
    <mergeCell ref="A2:A5"/>
    <mergeCell ref="E2:E5"/>
    <mergeCell ref="F2:F5"/>
    <mergeCell ref="A6:A7"/>
    <mergeCell ref="E6:E7"/>
    <mergeCell ref="F6:F7"/>
    <mergeCell ref="A8:A10"/>
    <mergeCell ref="E8:E10"/>
    <mergeCell ref="F8:F10"/>
    <mergeCell ref="A11:A12"/>
    <mergeCell ref="E11:E12"/>
    <mergeCell ref="F11:F12"/>
    <mergeCell ref="A14:F14"/>
    <mergeCell ref="A15:F15"/>
    <mergeCell ref="A16:A17"/>
    <mergeCell ref="E16:E17"/>
    <mergeCell ref="F16:F17"/>
  </mergeCells>
  <pageMargins left="0.70866141732283472" right="0.70866141732283472" top="0.78740157480314965" bottom="0.78740157480314965" header="0.31496062992125984" footer="0.31496062992125984"/>
  <pageSetup paperSize="9" scale="7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6"/>
  <sheetViews>
    <sheetView showGridLines="0" showRowColHeaders="0" zoomScale="135" zoomScaleNormal="135" workbookViewId="0">
      <selection activeCell="A3" sqref="A3:G3"/>
    </sheetView>
  </sheetViews>
  <sheetFormatPr baseColWidth="10" defaultColWidth="18.28515625" defaultRowHeight="15"/>
  <cols>
    <col min="1" max="6" width="18.28515625" style="75"/>
    <col min="7" max="7" width="22.7109375" style="75" customWidth="1"/>
    <col min="8" max="16384" width="18.28515625" style="75"/>
  </cols>
  <sheetData>
    <row r="1" spans="1:39" s="68" customFormat="1" ht="24.75" customHeight="1">
      <c r="A1" s="130" t="s">
        <v>95</v>
      </c>
      <c r="B1" s="131"/>
      <c r="C1" s="131"/>
      <c r="D1" s="131"/>
      <c r="E1" s="131"/>
      <c r="F1" s="131"/>
      <c r="G1" s="131"/>
      <c r="H1" s="66"/>
      <c r="I1" s="67"/>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27" customHeight="1">
      <c r="A2" s="70" t="s">
        <v>70</v>
      </c>
      <c r="B2" s="71"/>
      <c r="C2" s="71"/>
      <c r="D2" s="71"/>
      <c r="E2" s="71"/>
      <c r="F2" s="71"/>
      <c r="G2" s="71"/>
      <c r="H2" s="66"/>
      <c r="I2" s="67"/>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39" s="68" customFormat="1" ht="34.5" customHeight="1">
      <c r="A3" s="128" t="s">
        <v>66</v>
      </c>
      <c r="B3" s="129"/>
      <c r="C3" s="129"/>
      <c r="D3" s="129"/>
      <c r="E3" s="129"/>
      <c r="F3" s="129"/>
      <c r="G3" s="129"/>
      <c r="H3" s="72"/>
      <c r="I3" s="67"/>
      <c r="N3" s="69"/>
      <c r="O3" s="69"/>
      <c r="P3" s="69"/>
      <c r="Q3" s="69"/>
      <c r="R3" s="69"/>
      <c r="S3" s="69"/>
      <c r="T3" s="69"/>
      <c r="U3" s="69"/>
      <c r="V3" s="73"/>
      <c r="W3" s="69"/>
      <c r="X3" s="69"/>
      <c r="Y3" s="69"/>
      <c r="Z3" s="69"/>
      <c r="AA3" s="69"/>
      <c r="AB3" s="69"/>
      <c r="AC3" s="69"/>
      <c r="AD3" s="69"/>
      <c r="AE3" s="69"/>
      <c r="AF3" s="69"/>
      <c r="AG3" s="69"/>
      <c r="AH3" s="69"/>
      <c r="AI3" s="69"/>
      <c r="AJ3" s="69"/>
      <c r="AK3" s="69"/>
      <c r="AL3" s="69"/>
      <c r="AM3" s="69"/>
    </row>
    <row r="4" spans="1:39" s="68" customFormat="1" ht="23.25" customHeight="1">
      <c r="A4" s="128" t="s">
        <v>5</v>
      </c>
      <c r="B4" s="129"/>
      <c r="C4" s="129"/>
      <c r="D4" s="129"/>
      <c r="E4" s="129"/>
      <c r="F4" s="129"/>
      <c r="G4" s="129"/>
      <c r="H4" s="72"/>
      <c r="I4" s="67"/>
      <c r="N4" s="69"/>
      <c r="O4" s="69"/>
      <c r="P4" s="69"/>
      <c r="Q4" s="69"/>
      <c r="R4" s="69"/>
      <c r="S4" s="69"/>
      <c r="T4" s="69"/>
      <c r="U4" s="69"/>
      <c r="V4" s="73"/>
      <c r="W4" s="69"/>
      <c r="X4" s="69"/>
      <c r="Y4" s="69"/>
      <c r="Z4" s="69"/>
      <c r="AA4" s="69"/>
      <c r="AB4" s="69"/>
      <c r="AC4" s="69"/>
      <c r="AD4" s="69"/>
      <c r="AE4" s="69"/>
      <c r="AF4" s="69"/>
      <c r="AG4" s="69"/>
      <c r="AH4" s="69"/>
      <c r="AI4" s="69"/>
      <c r="AJ4" s="69"/>
      <c r="AK4" s="69"/>
      <c r="AL4" s="69"/>
      <c r="AM4" s="69"/>
    </row>
    <row r="5" spans="1:39" s="68" customFormat="1" ht="34.5" customHeight="1">
      <c r="A5" s="128" t="s">
        <v>46</v>
      </c>
      <c r="B5" s="129"/>
      <c r="C5" s="129"/>
      <c r="D5" s="129"/>
      <c r="E5" s="129"/>
      <c r="F5" s="129"/>
      <c r="G5" s="129"/>
      <c r="H5" s="72"/>
      <c r="I5" s="67"/>
      <c r="N5" s="69"/>
      <c r="O5" s="69"/>
      <c r="P5" s="69"/>
      <c r="Q5" s="69"/>
      <c r="R5" s="69"/>
      <c r="S5" s="69"/>
      <c r="T5" s="69"/>
      <c r="U5" s="69"/>
      <c r="V5" s="73"/>
      <c r="W5" s="69"/>
      <c r="X5" s="69"/>
      <c r="Y5" s="69"/>
      <c r="Z5" s="69"/>
      <c r="AA5" s="69"/>
      <c r="AB5" s="69"/>
      <c r="AC5" s="69"/>
      <c r="AD5" s="69"/>
      <c r="AE5" s="69"/>
      <c r="AF5" s="69"/>
      <c r="AG5" s="69"/>
      <c r="AH5" s="69"/>
      <c r="AI5" s="69"/>
      <c r="AJ5" s="69"/>
      <c r="AK5" s="69"/>
      <c r="AL5" s="69"/>
      <c r="AM5" s="69"/>
    </row>
    <row r="6" spans="1:39" s="68" customFormat="1" ht="20.25" customHeight="1">
      <c r="A6" s="128" t="s">
        <v>47</v>
      </c>
      <c r="B6" s="129"/>
      <c r="C6" s="129"/>
      <c r="D6" s="129"/>
      <c r="E6" s="129"/>
      <c r="F6" s="129"/>
      <c r="G6" s="129"/>
      <c r="H6" s="72"/>
      <c r="I6" s="67"/>
      <c r="N6" s="69"/>
      <c r="O6" s="69"/>
      <c r="P6" s="69"/>
      <c r="Q6" s="69"/>
      <c r="R6" s="69"/>
      <c r="S6" s="69"/>
      <c r="T6" s="69"/>
      <c r="U6" s="69"/>
      <c r="V6" s="73"/>
      <c r="W6" s="69"/>
      <c r="X6" s="69"/>
      <c r="Y6" s="69"/>
      <c r="Z6" s="69"/>
      <c r="AA6" s="69"/>
      <c r="AB6" s="69"/>
      <c r="AC6" s="69"/>
      <c r="AD6" s="69"/>
      <c r="AE6" s="69"/>
      <c r="AF6" s="69"/>
      <c r="AG6" s="69"/>
      <c r="AH6" s="69"/>
      <c r="AI6" s="69"/>
      <c r="AJ6" s="69"/>
      <c r="AK6" s="69"/>
      <c r="AL6" s="69"/>
      <c r="AM6" s="69"/>
    </row>
    <row r="7" spans="1:39" s="68" customFormat="1" ht="21" customHeight="1">
      <c r="A7" s="128" t="s">
        <v>73</v>
      </c>
      <c r="B7" s="129"/>
      <c r="C7" s="129"/>
      <c r="D7" s="129"/>
      <c r="E7" s="129"/>
      <c r="F7" s="129"/>
      <c r="G7" s="129"/>
      <c r="H7" s="72"/>
      <c r="I7" s="67"/>
      <c r="N7" s="69"/>
      <c r="O7" s="69"/>
      <c r="P7" s="69"/>
      <c r="Q7" s="69"/>
      <c r="R7" s="69"/>
      <c r="S7" s="69"/>
      <c r="T7" s="69"/>
      <c r="U7" s="69"/>
      <c r="V7" s="73"/>
      <c r="W7" s="69"/>
      <c r="X7" s="69"/>
      <c r="Y7" s="69"/>
      <c r="Z7" s="69"/>
      <c r="AA7" s="69"/>
      <c r="AB7" s="69"/>
      <c r="AC7" s="69"/>
      <c r="AD7" s="69"/>
      <c r="AE7" s="69"/>
      <c r="AF7" s="69"/>
      <c r="AG7" s="69"/>
      <c r="AH7" s="69"/>
      <c r="AI7" s="69"/>
      <c r="AJ7" s="69"/>
      <c r="AK7" s="69"/>
      <c r="AL7" s="69"/>
      <c r="AM7" s="69"/>
    </row>
    <row r="8" spans="1:39" s="68" customFormat="1" ht="27" customHeight="1">
      <c r="A8" s="132" t="s">
        <v>4</v>
      </c>
      <c r="B8" s="133"/>
      <c r="C8" s="133"/>
      <c r="D8" s="133"/>
      <c r="E8" s="133"/>
      <c r="F8" s="133"/>
      <c r="G8" s="134"/>
      <c r="H8" s="66"/>
      <c r="I8" s="67"/>
      <c r="N8" s="69"/>
      <c r="O8" s="69"/>
      <c r="P8" s="69"/>
      <c r="Q8" s="69"/>
      <c r="R8" s="69"/>
      <c r="S8" s="69"/>
      <c r="T8" s="69"/>
      <c r="U8" s="69"/>
      <c r="V8" s="69"/>
      <c r="W8" s="69"/>
      <c r="X8" s="69"/>
      <c r="Y8" s="69"/>
      <c r="Z8" s="69"/>
      <c r="AA8" s="69"/>
      <c r="AB8" s="69"/>
      <c r="AC8" s="69"/>
      <c r="AD8" s="69"/>
      <c r="AE8" s="69"/>
      <c r="AF8" s="69"/>
      <c r="AG8" s="69"/>
      <c r="AH8" s="69"/>
      <c r="AI8" s="69"/>
      <c r="AJ8" s="69"/>
      <c r="AK8" s="69"/>
      <c r="AL8" s="69"/>
      <c r="AM8" s="69"/>
    </row>
    <row r="9" spans="1:39" s="69" customFormat="1" ht="16.5" customHeight="1">
      <c r="A9" s="89"/>
      <c r="B9" s="90"/>
      <c r="C9" s="90"/>
      <c r="D9" s="90"/>
      <c r="E9" s="90"/>
      <c r="F9" s="90"/>
      <c r="G9" s="90"/>
      <c r="H9" s="91"/>
      <c r="I9" s="67"/>
    </row>
    <row r="10" spans="1:39" s="86" customFormat="1" ht="29.25" customHeight="1">
      <c r="A10" s="85" t="s">
        <v>71</v>
      </c>
      <c r="G10" s="87"/>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1:39" s="68" customFormat="1" ht="34.5" customHeight="1">
      <c r="A11" s="128" t="s">
        <v>82</v>
      </c>
      <c r="B11" s="129"/>
      <c r="C11" s="129"/>
      <c r="D11" s="129"/>
      <c r="E11" s="129"/>
      <c r="F11" s="129"/>
      <c r="G11" s="129"/>
      <c r="H11" s="72"/>
      <c r="I11" s="67"/>
      <c r="N11" s="69"/>
      <c r="O11" s="69"/>
      <c r="P11" s="69"/>
      <c r="Q11" s="69"/>
      <c r="R11" s="69"/>
      <c r="S11" s="69"/>
      <c r="T11" s="69"/>
      <c r="U11" s="69"/>
      <c r="V11" s="73"/>
      <c r="W11" s="69"/>
      <c r="X11" s="69"/>
      <c r="Y11" s="69"/>
      <c r="Z11" s="69"/>
      <c r="AA11" s="69"/>
      <c r="AB11" s="69"/>
      <c r="AC11" s="69"/>
      <c r="AD11" s="69"/>
      <c r="AE11" s="69"/>
      <c r="AF11" s="69"/>
      <c r="AG11" s="69"/>
      <c r="AH11" s="69"/>
      <c r="AI11" s="69"/>
      <c r="AJ11" s="69"/>
      <c r="AK11" s="69"/>
      <c r="AL11" s="69"/>
      <c r="AM11" s="69"/>
    </row>
    <row r="12" spans="1:39" s="68" customFormat="1" ht="18.75" customHeight="1">
      <c r="A12" s="128" t="s">
        <v>64</v>
      </c>
      <c r="B12" s="129"/>
      <c r="C12" s="129"/>
      <c r="D12" s="129"/>
      <c r="E12" s="129"/>
      <c r="F12" s="129"/>
      <c r="G12" s="129"/>
      <c r="H12" s="72"/>
      <c r="I12" s="67"/>
      <c r="N12" s="69"/>
      <c r="O12" s="69"/>
      <c r="P12" s="69"/>
      <c r="Q12" s="69"/>
      <c r="R12" s="69"/>
      <c r="S12" s="69"/>
      <c r="T12" s="69"/>
      <c r="U12" s="69"/>
      <c r="V12" s="73"/>
      <c r="W12" s="69"/>
      <c r="X12" s="69"/>
      <c r="Y12" s="69"/>
      <c r="Z12" s="69"/>
      <c r="AA12" s="69"/>
      <c r="AB12" s="69"/>
      <c r="AC12" s="69"/>
      <c r="AD12" s="69"/>
      <c r="AE12" s="69"/>
      <c r="AF12" s="69"/>
      <c r="AG12" s="69"/>
      <c r="AH12" s="69"/>
      <c r="AI12" s="69"/>
      <c r="AJ12" s="69"/>
      <c r="AK12" s="69"/>
      <c r="AL12" s="69"/>
      <c r="AM12" s="69"/>
    </row>
    <row r="13" spans="1:39" s="68" customFormat="1" ht="79.5" customHeight="1">
      <c r="A13" s="128" t="s">
        <v>67</v>
      </c>
      <c r="B13" s="129"/>
      <c r="C13" s="129"/>
      <c r="D13" s="129"/>
      <c r="E13" s="129"/>
      <c r="F13" s="129"/>
      <c r="G13" s="129"/>
      <c r="H13" s="72"/>
      <c r="I13" s="67"/>
      <c r="N13" s="69"/>
      <c r="O13" s="69"/>
      <c r="P13" s="69"/>
      <c r="Q13" s="69"/>
      <c r="R13" s="69"/>
      <c r="S13" s="69"/>
      <c r="T13" s="69"/>
      <c r="U13" s="69"/>
      <c r="V13" s="73"/>
      <c r="W13" s="69"/>
      <c r="X13" s="69"/>
      <c r="Y13" s="69"/>
      <c r="Z13" s="69"/>
      <c r="AA13" s="69"/>
      <c r="AB13" s="69"/>
      <c r="AC13" s="69"/>
      <c r="AD13" s="69"/>
      <c r="AE13" s="69"/>
      <c r="AF13" s="69"/>
      <c r="AG13" s="69"/>
      <c r="AH13" s="69"/>
      <c r="AI13" s="69"/>
      <c r="AJ13" s="69"/>
      <c r="AK13" s="69"/>
      <c r="AL13" s="69"/>
      <c r="AM13" s="69"/>
    </row>
    <row r="14" spans="1:39" s="68" customFormat="1" ht="35.25" customHeight="1">
      <c r="A14" s="128" t="s">
        <v>68</v>
      </c>
      <c r="B14" s="129"/>
      <c r="C14" s="129"/>
      <c r="D14" s="129"/>
      <c r="E14" s="129"/>
      <c r="F14" s="129"/>
      <c r="G14" s="12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s="68" customFormat="1" ht="36.75" customHeight="1">
      <c r="A15" s="128" t="s">
        <v>69</v>
      </c>
      <c r="B15" s="129"/>
      <c r="C15" s="129"/>
      <c r="D15" s="129"/>
      <c r="E15" s="129"/>
      <c r="F15" s="129"/>
      <c r="G15" s="12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c r="A16" s="84"/>
      <c r="B16" s="68"/>
      <c r="C16" s="68"/>
      <c r="D16" s="68"/>
      <c r="E16" s="68"/>
      <c r="F16" s="68"/>
      <c r="G16" s="74"/>
    </row>
  </sheetData>
  <sheetProtection algorithmName="SHA-512" hashValue="kHYIMb5DO8i+R6SmBcQlKfyjechxU5OO2O/nqYSQSHEYUrSYHPSGge6r+dUI+YnsYijP6a+i4SmX3XRI9qBEww==" saltValue="jYr3DFbwvYIA2rwtryJ97w==" spinCount="100000" sheet="1" selectLockedCells="1" selectUnlockedCells="1"/>
  <mergeCells count="12">
    <mergeCell ref="A15:G15"/>
    <mergeCell ref="A1:G1"/>
    <mergeCell ref="A8:G8"/>
    <mergeCell ref="A14:G14"/>
    <mergeCell ref="A12:G12"/>
    <mergeCell ref="A4:G4"/>
    <mergeCell ref="A3:G3"/>
    <mergeCell ref="A5:G5"/>
    <mergeCell ref="A6:G6"/>
    <mergeCell ref="A7:G7"/>
    <mergeCell ref="A13:G13"/>
    <mergeCell ref="A11:G11"/>
  </mergeCells>
  <phoneticPr fontId="1" type="noConversion"/>
  <pageMargins left="0.78740157480314965" right="0.78740157480314965" top="0.98425196850393704" bottom="0.98425196850393704" header="0.51181102362204722" footer="0.51181102362204722"/>
  <pageSetup paperSize="9" scale="9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showRowColHeaders="0" zoomScale="130" zoomScaleNormal="130" workbookViewId="0">
      <selection activeCell="E16" sqref="E16"/>
    </sheetView>
  </sheetViews>
  <sheetFormatPr baseColWidth="10" defaultRowHeight="14.25"/>
  <cols>
    <col min="1" max="1" width="6.28515625" style="1" customWidth="1"/>
    <col min="2" max="2" width="27.5703125" style="1" customWidth="1"/>
    <col min="3" max="3" width="25.7109375" style="1" customWidth="1"/>
    <col min="4" max="4" width="27.140625" style="1" customWidth="1"/>
    <col min="5" max="5" width="68.7109375" style="1" customWidth="1"/>
    <col min="6" max="16384" width="11.42578125" style="1"/>
  </cols>
  <sheetData>
    <row r="1" spans="1:5" ht="28.5" customHeight="1">
      <c r="A1" s="136" t="s">
        <v>81</v>
      </c>
      <c r="B1" s="137"/>
      <c r="C1" s="137"/>
      <c r="D1" s="137"/>
      <c r="E1" s="138"/>
    </row>
    <row r="2" spans="1:5" ht="15">
      <c r="A2" s="76"/>
      <c r="B2" s="76"/>
      <c r="C2" s="76"/>
      <c r="D2" s="76"/>
      <c r="E2" s="76"/>
    </row>
    <row r="3" spans="1:5" ht="24.75" customHeight="1">
      <c r="A3" s="81"/>
      <c r="B3" s="135" t="s">
        <v>34</v>
      </c>
      <c r="C3" s="135"/>
      <c r="D3" s="82" t="s">
        <v>35</v>
      </c>
      <c r="E3" s="83" t="s">
        <v>36</v>
      </c>
    </row>
    <row r="4" spans="1:5" s="2" customFormat="1" ht="36.75" customHeight="1">
      <c r="A4" s="77">
        <v>1</v>
      </c>
      <c r="B4" s="78" t="s">
        <v>0</v>
      </c>
      <c r="C4" s="79" t="s">
        <v>10</v>
      </c>
      <c r="D4" s="79" t="s">
        <v>2</v>
      </c>
      <c r="E4" s="80" t="s">
        <v>37</v>
      </c>
    </row>
    <row r="5" spans="1:5" s="2" customFormat="1" ht="29.25" customHeight="1">
      <c r="A5" s="77">
        <v>2</v>
      </c>
      <c r="B5" s="78" t="s">
        <v>7</v>
      </c>
      <c r="C5" s="79" t="s">
        <v>78</v>
      </c>
      <c r="D5" s="79" t="s">
        <v>6</v>
      </c>
      <c r="E5" s="80" t="s">
        <v>76</v>
      </c>
    </row>
    <row r="6" spans="1:5" s="2" customFormat="1" ht="30" customHeight="1">
      <c r="A6" s="77">
        <v>3.1</v>
      </c>
      <c r="B6" s="78" t="s">
        <v>77</v>
      </c>
      <c r="C6" s="79" t="s">
        <v>78</v>
      </c>
      <c r="D6" s="79" t="s">
        <v>2</v>
      </c>
      <c r="E6" s="80" t="s">
        <v>39</v>
      </c>
    </row>
    <row r="7" spans="1:5" s="2" customFormat="1" ht="40.5" customHeight="1">
      <c r="A7" s="77">
        <v>3.2</v>
      </c>
      <c r="B7" s="78" t="s">
        <v>77</v>
      </c>
      <c r="C7" s="79" t="s">
        <v>79</v>
      </c>
      <c r="D7" s="79" t="s">
        <v>75</v>
      </c>
      <c r="E7" s="80" t="s">
        <v>40</v>
      </c>
    </row>
    <row r="8" spans="1:5" s="2" customFormat="1" ht="29.25" customHeight="1">
      <c r="A8" s="77">
        <v>4</v>
      </c>
      <c r="B8" s="78" t="s">
        <v>8</v>
      </c>
      <c r="C8" s="79" t="s">
        <v>78</v>
      </c>
      <c r="D8" s="79" t="s">
        <v>6</v>
      </c>
      <c r="E8" s="80" t="s">
        <v>38</v>
      </c>
    </row>
    <row r="9" spans="1:5" s="2" customFormat="1" ht="26.25" customHeight="1">
      <c r="A9" s="77">
        <v>5</v>
      </c>
      <c r="B9" s="78" t="s">
        <v>27</v>
      </c>
      <c r="C9" s="79" t="s">
        <v>80</v>
      </c>
      <c r="D9" s="79"/>
      <c r="E9" s="80"/>
    </row>
    <row r="10" spans="1:5" s="2" customFormat="1" ht="32.25" customHeight="1">
      <c r="A10" s="77">
        <v>6</v>
      </c>
      <c r="B10" s="78" t="s">
        <v>9</v>
      </c>
      <c r="C10" s="79" t="s">
        <v>79</v>
      </c>
      <c r="D10" s="79" t="s">
        <v>74</v>
      </c>
      <c r="E10" s="80" t="s">
        <v>37</v>
      </c>
    </row>
    <row r="11" spans="1:5">
      <c r="A11" s="139" t="s">
        <v>41</v>
      </c>
      <c r="B11" s="140"/>
      <c r="C11" s="140"/>
      <c r="D11" s="140"/>
      <c r="E11" s="141"/>
    </row>
    <row r="12" spans="1:5" ht="20.25" customHeight="1">
      <c r="A12" s="142"/>
      <c r="B12" s="143"/>
      <c r="C12" s="143"/>
      <c r="D12" s="143"/>
      <c r="E12" s="144"/>
    </row>
  </sheetData>
  <sheetProtection algorithmName="SHA-512" hashValue="Sx0CIDkIqhnnxAn5KLdpgmKzygykOlH/ezTZba1asodEBBbbrcVP3WALBpoQt0LDpAkBTGelE2+myE1/j9Jk3g==" saltValue="DuGATMpe0j032THnTl7y6A==" spinCount="100000" sheet="1" objects="1" scenarios="1" selectLockedCells="1" selectUnlockedCells="1"/>
  <mergeCells count="3">
    <mergeCell ref="B3:C3"/>
    <mergeCell ref="A1:E1"/>
    <mergeCell ref="A11:E12"/>
  </mergeCells>
  <pageMargins left="0.70866141732283472" right="0.70866141732283472" top="0.78740157480314965" bottom="0.78740157480314965" header="0.31496062992125984" footer="0.31496062992125984"/>
  <pageSetup paperSize="9" orientation="landscape" verticalDpi="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 Notenrechner DHA</vt:lpstr>
      <vt:lpstr>Notentabelle DHA</vt:lpstr>
      <vt:lpstr>Bestehensnorm DHA</vt:lpstr>
      <vt:lpstr>Art Dauer Hilfsmittel Prüfungen</vt:lpstr>
      <vt:lpstr>' Notenrechner DHA'!Druckbereich</vt:lpstr>
      <vt:lpstr>'Art Dauer Hilfsmittel Prüfungen'!Druckbereich</vt:lpstr>
      <vt:lpstr>'Bestehensnorm DHA'!Druckbereich</vt:lpstr>
      <vt:lpstr>'Notentabelle DHA'!Druckbereich</vt:lpstr>
    </vt:vector>
  </TitlesOfParts>
  <Company>KBZSG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KBZSG</dc:creator>
  <cp:lastModifiedBy>Franceschini Alexander</cp:lastModifiedBy>
  <cp:lastPrinted>2019-03-22T10:21:27Z</cp:lastPrinted>
  <dcterms:created xsi:type="dcterms:W3CDTF">2005-12-20T10:15:24Z</dcterms:created>
  <dcterms:modified xsi:type="dcterms:W3CDTF">2019-04-01T06:47:35Z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1147072870</vt:i4>
  </property>
  <property fmtid="{D5CDD505-2E9C-101B-9397-08002B2CF9AE}" pid="3" name="_NewReviewCycle">
    <vt:lpwstr/>
  </property>
  <property fmtid="{D5CDD505-2E9C-101B-9397-08002B2CF9AE}" pid="4" name="_EmailSubject">
    <vt:lpwstr>85LAP-RechnerInt Variante II (2).xls</vt:lpwstr>
  </property>
  <property fmtid="{D5CDD505-2E9C-101B-9397-08002B2CF9AE}" pid="5" name="_AuthorEmail">
    <vt:lpwstr>Maya.Mazenauer@kbzsg.ch</vt:lpwstr>
  </property>
  <property fmtid="{D5CDD505-2E9C-101B-9397-08002B2CF9AE}" pid="6" name="_AuthorEmailDisplayName">
    <vt:lpwstr>Mazenauer Maya</vt:lpwstr>
  </property>
  <property fmtid="{D5CDD505-2E9C-101B-9397-08002B2CF9AE}" pid="7" name="_PreviousAdHocReviewCycleID">
    <vt:i4>-667009290</vt:i4>
  </property>
  <property fmtid="{D5CDD505-2E9C-101B-9397-08002B2CF9AE}" pid="8" name="_ReviewingToolsShownOnce">
    <vt:lpwstr/>
  </property>
</Properties>
</file>